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9.xml" ContentType="application/vnd.openxmlformats-officedocument.drawing+xml"/>
  <Override PartName="/xl/charts/chart12.xml" ContentType="application/vnd.openxmlformats-officedocument.drawingml.chart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1.xml" ContentType="application/vnd.openxmlformats-officedocument.drawing+xml"/>
  <Override PartName="/xl/charts/chart15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16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7.xml" ContentType="application/vnd.openxmlformats-officedocument.drawing+xml"/>
  <Override PartName="/xl/charts/chart19.xml" ContentType="application/vnd.openxmlformats-officedocument.drawingml.chart+xml"/>
  <Override PartName="/xl/drawings/drawing18.xml" ContentType="application/vnd.openxmlformats-officedocument.drawing+xml"/>
  <Override PartName="/xl/charts/chart20.xml" ContentType="application/vnd.openxmlformats-officedocument.drawingml.chart+xml"/>
  <Override PartName="/xl/drawings/drawing19.xml" ContentType="application/vnd.openxmlformats-officedocument.drawing+xml"/>
  <Override PartName="/xl/charts/chartEx1.xml" ContentType="application/vnd.ms-office.chartex+xml"/>
  <Override PartName="/xl/charts/style12.xml" ContentType="application/vnd.ms-office.chartstyle+xml"/>
  <Override PartName="/xl/charts/colors12.xml" ContentType="application/vnd.ms-office.chartcolorstyle+xml"/>
  <Override PartName="/xl/drawings/drawing20.xml" ContentType="application/vnd.openxmlformats-officedocument.drawing+xml"/>
  <Override PartName="/xl/charts/chart21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.xml" ContentType="application/vnd.openxmlformats-officedocument.themeOverride+xml"/>
  <Override PartName="/xl/charts/chart25.xml" ContentType="application/vnd.openxmlformats-officedocument.drawingml.chart+xml"/>
  <Override PartName="/xl/theme/themeOverride2.xml" ContentType="application/vnd.openxmlformats-officedocument.themeOverride+xml"/>
  <Override PartName="/xl/charts/chart26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3.xml" ContentType="application/vnd.openxmlformats-officedocument.themeOverride+xml"/>
  <Override PartName="/xl/drawings/drawing25.xml" ContentType="application/vnd.openxmlformats-officedocument.drawing+xml"/>
  <Override PartName="/xl/charts/chart27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4.xml" ContentType="application/vnd.openxmlformats-officedocument.themeOverride+xml"/>
  <Override PartName="/xl/charts/chart28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5.xml" ContentType="application/vnd.openxmlformats-officedocument.themeOverride+xml"/>
  <Override PartName="/xl/drawings/drawing26.xml" ContentType="application/vnd.openxmlformats-officedocument.drawing+xml"/>
  <Override PartName="/xl/charts/chart29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7.xml" ContentType="application/vnd.openxmlformats-officedocument.drawingml.chartshapes+xml"/>
  <Override PartName="/xl/charts/chart30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8.xml" ContentType="application/vnd.openxmlformats-officedocument.drawingml.chartshapes+xml"/>
  <Override PartName="/xl/charts/chart31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32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33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1"/>
  <workbookPr/>
  <mc:AlternateContent xmlns:mc="http://schemas.openxmlformats.org/markup-compatibility/2006">
    <mc:Choice Requires="x15">
      <x15ac:absPath xmlns:x15ac="http://schemas.microsoft.com/office/spreadsheetml/2010/11/ac" url="https://intlmonetaryfund-my.sharepoint.com/personal/mgaytan_imf_org/Documents/Departmental Paper Building Tax Capacity for Growth and Development Evidence-Based Analysis for DRM/"/>
    </mc:Choice>
  </mc:AlternateContent>
  <xr:revisionPtr revIDLastSave="0" documentId="8_{9B8411C2-8391-4458-A6D8-F3BC3A77EA74}" xr6:coauthVersionLast="47" xr6:coauthVersionMax="47" xr10:uidLastSave="{00000000-0000-0000-0000-000000000000}"/>
  <bookViews>
    <workbookView minimized="1" xWindow="14130" yWindow="-21020" windowWidth="23910" windowHeight="18460" firstSheet="14" activeTab="14" xr2:uid="{00000000-000D-0000-FFFF-FFFF00000000}"/>
  </bookViews>
  <sheets>
    <sheet name="Figure 1" sheetId="27" r:id="rId1"/>
    <sheet name="Figure 2" sheetId="28" r:id="rId2"/>
    <sheet name="Figure 3A" sheetId="29" r:id="rId3"/>
    <sheet name="Figure 3B" sheetId="30" r:id="rId4"/>
    <sheet name="Figure 4" sheetId="11" r:id="rId5"/>
    <sheet name="Figure 5" sheetId="12" r:id="rId6"/>
    <sheet name="Figure 6" sheetId="13" r:id="rId7"/>
    <sheet name="Figure 7" sheetId="14" r:id="rId8"/>
    <sheet name="Figure 8" sheetId="15" r:id="rId9"/>
    <sheet name="Figure 9" sheetId="16" r:id="rId10"/>
    <sheet name="Figure 10" sheetId="17" r:id="rId11"/>
    <sheet name="Figure 11" sheetId="18" r:id="rId12"/>
    <sheet name="Figure 12" sheetId="19" r:id="rId13"/>
    <sheet name="Figure 13" sheetId="20" r:id="rId14"/>
    <sheet name="Figure 14" sheetId="4" r:id="rId15"/>
    <sheet name="Figure 15" sheetId="5" r:id="rId16"/>
    <sheet name="Figure 16" sheetId="8" r:id="rId17"/>
    <sheet name="Figure 17" sheetId="6" r:id="rId18"/>
    <sheet name="Figure 18 a, b, c" sheetId="2" r:id="rId19"/>
    <sheet name="Figure 19" sheetId="10" r:id="rId20"/>
    <sheet name="Box 1" sheetId="21" r:id="rId21"/>
    <sheet name="Box 3" sheetId="9" r:id="rId22"/>
    <sheet name="Appendix 1" sheetId="22" r:id="rId23"/>
    <sheet name="Appendix 2" sheetId="23" r:id="rId24"/>
    <sheet name="Appendix 3" sheetId="24" r:id="rId25"/>
  </sheets>
  <externalReferences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_123Graph_ACurrent" hidden="1">#REF!</definedName>
    <definedName name="__123Graph_AGRAPH1" hidden="1">#REF!</definedName>
    <definedName name="__123Graph_BCurrent" hidden="1">#REF!</definedName>
    <definedName name="__123Graph_BGRAPH1" hidden="1">#REF!</definedName>
    <definedName name="__123Graph_C" hidden="1">#REF!</definedName>
    <definedName name="__123Graph_CGRAPH1" hidden="1">#REF!</definedName>
    <definedName name="__123Graph_D" hidden="1">#REF!</definedName>
    <definedName name="__123Graph_DGRAPH1" hidden="1">#REF!</definedName>
    <definedName name="__123Graph_E" hidden="1">#REF!</definedName>
    <definedName name="__123Graph_EGRAPH1" hidden="1">#REF!</definedName>
    <definedName name="__123Graph_F" hidden="1">#REF!</definedName>
    <definedName name="__123Graph_FGRAPH1" hidden="1">#REF!</definedName>
    <definedName name="__123Graph_XCurrent" hidden="1">#REF!</definedName>
    <definedName name="__123Graph_XGRAPH1" hidden="1">#REF!</definedName>
    <definedName name="_10__123Graph_BChart_1A" hidden="1">#REF!</definedName>
    <definedName name="_123Graph_Cd" hidden="1">#REF!</definedName>
    <definedName name="_123Graph_CO" hidden="1">#REF!</definedName>
    <definedName name="_18__123Graph_XChart_1A" hidden="1">#REF!</definedName>
    <definedName name="_2__123Graph_AChart_1A" hidden="1">#REF!</definedName>
    <definedName name="_20__123Graph_XChart_2A" hidden="1">#REF!</definedName>
    <definedName name="_22__123Graph_XChart_3A" hidden="1">#REF!</definedName>
    <definedName name="_24__123Graph_XChart_4A" hidden="1">#REF!</definedName>
    <definedName name="_4__123Graph_AChart_2A" hidden="1">#REF!</definedName>
    <definedName name="_6__123Graph_AChart_3A" hidden="1">#REF!</definedName>
    <definedName name="_8__123Graph_AChart_4A" hidden="1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Fill" hidden="1">#REF!</definedName>
    <definedName name="_filterd" hidden="1">#REF!</definedName>
    <definedName name="_xlnm._FilterDatabase" hidden="1">#REF!</definedName>
    <definedName name="_Order1" hidden="1">0</definedName>
    <definedName name="_Order2" hidden="1">0</definedName>
    <definedName name="_Ref202357503" localSheetId="10">'Figure 10'!$A$2</definedName>
    <definedName name="_Regression_Int" hidden="1">1</definedName>
    <definedName name="_xlchart.v1.0" hidden="1">'Figure 14'!$A$1:$A$111</definedName>
    <definedName name="_xlchart.v1.1" hidden="1">'Figure 14'!$B$1:$B$111</definedName>
    <definedName name="AETR_compare_inside">'[1]BOX 1'!#REF!</definedName>
    <definedName name="AETR_compare_outside">'[1]BOX 1'!#REF!</definedName>
    <definedName name="CapexSens">'[1]BOX 1'!#REF!</definedName>
    <definedName name="CBWorkbookPriority" hidden="1">-944898989</definedName>
    <definedName name="CHK_TOL">[2]INPUTS!$F$265</definedName>
    <definedName name="ComparatorCCodes">[3]Dashboard!$D$20:$D$69</definedName>
    <definedName name="ComparatorCNames">[3]Dashboard!$C$20:$C$69</definedName>
    <definedName name="ComparatorGroups">[3]Dashboard!$F$20:$F$24</definedName>
    <definedName name="ComparatorsCount">[3]Dashboard!$F$29</definedName>
    <definedName name="ComparatorsMax">50</definedName>
    <definedName name="CountryData">[3]CountryData!$K$2:$BI$1225</definedName>
    <definedName name="CountryDataSeries">[3]CountryData!$D$2:$D$1225</definedName>
    <definedName name="CountryDataYears">[3]CountryData!$K$1:$BI$1</definedName>
    <definedName name="CountryListArray">[3]CountryList!$A$2:$F$198</definedName>
    <definedName name="CountryListNames">[3]CountryList!$A$2:$A$198</definedName>
    <definedName name="Cwvu.Print." hidden="1">#REF!,#REF!,#REF!,#REF!</definedName>
    <definedName name="Dashboard_AnalyticalView">'[1]BOX 1'!#REF!</definedName>
    <definedName name="Dashboard_BreakevenCurrentResult">'[1]BOX 1'!#REF!</definedName>
    <definedName name="Dashboard_BreakevenDecisionPoint">'[1]BOX 1'!#REF!</definedName>
    <definedName name="Dashboard_BreakevenMacroDifference">'[1]BOX 1'!#REF!</definedName>
    <definedName name="Dashboard_BreakevenNoRegimes">'[1]BOX 1'!#REF!</definedName>
    <definedName name="Dashboard_BreakevenResults1">'[1]BOX 1'!#REF!</definedName>
    <definedName name="Dashboard_BreakevenResultsTable">'[1]BOX 1'!#REF!</definedName>
    <definedName name="Dashboard_BreakevenSwitch1">'[1]BOX 1'!#REF!</definedName>
    <definedName name="Dashboard_DecisionPoint">'[1]BOX 1'!#REF!</definedName>
    <definedName name="Dashboard_Investor_Inside">'[1]BOX 1'!#REF!</definedName>
    <definedName name="Dashboard_Investor_Outside">'[1]BOX 1'!#REF!</definedName>
    <definedName name="Dashboard_RegimeCompare_Inside">'[1]BOX 1'!$Q$4:$Z$83</definedName>
    <definedName name="Dashboard_RegimeCompare_Outside">'[1]BOX 1'!$P$3:$Z$83</definedName>
    <definedName name="Dashboard_RegimeComposition_Inside">'[1]BOX 1'!#REF!</definedName>
    <definedName name="Dashboard_RegimeComposition_Outside">'[1]BOX 1'!#REF!</definedName>
    <definedName name="Dashboard_RegimeSelect">'[1]BOX 1'!#REF!</definedName>
    <definedName name="Dashboard_RegimeSelectNum">'[1]BOX 1'!#REF!</definedName>
    <definedName name="Dashboard_ResultsByProject_Inside">'[1]BOX 1'!#REF!</definedName>
    <definedName name="Dashboard_ResultsByProject_Outside">'[1]BOX 1'!#REF!</definedName>
    <definedName name="Dashboard_RevenueProfile_Inside">'[1]BOX 1'!#REF!</definedName>
    <definedName name="Dashboard_RevenueProfile_Outside">'[1]BOX 1'!#REF!</definedName>
    <definedName name="Dashboard_Sens_CapexSens">'[1]BOX 1'!#REF!</definedName>
    <definedName name="Dashboard_Sens_DataTable">'[1]BOX 1'!#REF!</definedName>
    <definedName name="Dashboard_Sens_GovTake_Inside">'[1]BOX 1'!$P$99:$AS$108</definedName>
    <definedName name="Dashboard_Sens_GovTake_Outside">'[1]BOX 1'!$O$98:$AS$108</definedName>
    <definedName name="Dashboard_Sens_Inside">'[1]BOX 1'!$P$90:$AS$96</definedName>
    <definedName name="Dashboard_Sens_OpexSens">'[1]BOX 1'!#REF!</definedName>
    <definedName name="Dashboard_Sens_Outside">'[1]BOX 1'!$O$89:$AS$96</definedName>
    <definedName name="Dashboard_Sens_PerTax2_Inside">'[1]BOX 1'!#REF!</definedName>
    <definedName name="Dashboard_Sens_PerTax2_Outside">'[1]BOX 1'!#REF!</definedName>
    <definedName name="Dashboard_Sens_PriceSens">'[1]BOX 1'!#REF!</definedName>
    <definedName name="Dashboard_Sens_ProdSens">'[1]BOX 1'!#REF!</definedName>
    <definedName name="Dashboard_SensPerTax_Inside">'[1]BOX 1'!#REF!</definedName>
    <definedName name="Dashboard_SensPerTax_Outside">'[1]BOX 1'!#REF!</definedName>
    <definedName name="Dashboard_Tornado_Capex_Inside">'[1]BOX 1'!#REF!</definedName>
    <definedName name="Dashboard_Tornado_Capex_Outside">'[1]BOX 1'!#REF!</definedName>
    <definedName name="Dashboard_Tornado_IRR_Max">'[1]BOX 1'!#REF!</definedName>
    <definedName name="Dashboard_Tornado_IRR_Mid">'[1]BOX 1'!#REF!</definedName>
    <definedName name="Dashboard_Tornado_IRR_Min">'[1]BOX 1'!#REF!</definedName>
    <definedName name="Dashboard_Tornado_Opex_Inside">'[1]BOX 1'!#REF!</definedName>
    <definedName name="Dashboard_Tornado_Opex_Outside">'[1]BOX 1'!#REF!</definedName>
    <definedName name="Dashboard_Tornado_Price_Inside">'[1]BOX 1'!#REF!</definedName>
    <definedName name="Dashboard_Tornado_Price_Outside">'[1]BOX 1'!#REF!</definedName>
    <definedName name="Dashboard_Tornado_Production_Inside">'[1]BOX 1'!#REF!</definedName>
    <definedName name="Dashboard_Tornado_Production_Outside">'[1]BOX 1'!#REF!</definedName>
    <definedName name="Dashboard_Tornado_Rev_Max">'[1]BOX 1'!#REF!</definedName>
    <definedName name="Dashboard_Tornado_Rev_Mid">'[1]BOX 1'!#REF!</definedName>
    <definedName name="Dashboard_Tornado_Rev_Min">'[1]BOX 1'!#REF!</definedName>
    <definedName name="DashboardParameters">'[1]BOX 1'!#REF!</definedName>
    <definedName name="DTFirstYear">'[3]Direct Taxes'!$F$3</definedName>
    <definedName name="DTLastYear">'[3]Direct Taxes'!$F$5</definedName>
    <definedName name="erwre" localSheetId="22" hidden="1">{"'Resources'!$A$1:$W$34","'Balance Sheet'!$A$1:$W$58","'SFD'!$A$1:$J$52"}</definedName>
    <definedName name="erwre" localSheetId="23" hidden="1">{"'Resources'!$A$1:$W$34","'Balance Sheet'!$A$1:$W$58","'SFD'!$A$1:$J$52"}</definedName>
    <definedName name="erwre" localSheetId="24" hidden="1">{"'Resources'!$A$1:$W$34","'Balance Sheet'!$A$1:$W$58","'SFD'!$A$1:$J$52"}</definedName>
    <definedName name="erwre" localSheetId="20" hidden="1">{"'Resources'!$A$1:$W$34","'Balance Sheet'!$A$1:$W$58","'SFD'!$A$1:$J$52"}</definedName>
    <definedName name="erwre" localSheetId="10" hidden="1">{"'Resources'!$A$1:$W$34","'Balance Sheet'!$A$1:$W$58","'SFD'!$A$1:$J$52"}</definedName>
    <definedName name="erwre" localSheetId="11" hidden="1">{"'Resources'!$A$1:$W$34","'Balance Sheet'!$A$1:$W$58","'SFD'!$A$1:$J$52"}</definedName>
    <definedName name="erwre" localSheetId="12" hidden="1">{"'Resources'!$A$1:$W$34","'Balance Sheet'!$A$1:$W$58","'SFD'!$A$1:$J$52"}</definedName>
    <definedName name="erwre" localSheetId="13" hidden="1">{"'Resources'!$A$1:$W$34","'Balance Sheet'!$A$1:$W$58","'SFD'!$A$1:$J$52"}</definedName>
    <definedName name="erwre" localSheetId="5" hidden="1">{"'Resources'!$A$1:$W$34","'Balance Sheet'!$A$1:$W$58","'SFD'!$A$1:$J$52"}</definedName>
    <definedName name="erwre" localSheetId="6" hidden="1">{"'Resources'!$A$1:$W$34","'Balance Sheet'!$A$1:$W$58","'SFD'!$A$1:$J$52"}</definedName>
    <definedName name="erwre" localSheetId="7" hidden="1">{"'Resources'!$A$1:$W$34","'Balance Sheet'!$A$1:$W$58","'SFD'!$A$1:$J$52"}</definedName>
    <definedName name="erwre" localSheetId="8" hidden="1">{"'Resources'!$A$1:$W$34","'Balance Sheet'!$A$1:$W$58","'SFD'!$A$1:$J$52"}</definedName>
    <definedName name="erwre" localSheetId="9" hidden="1">{"'Resources'!$A$1:$W$34","'Balance Sheet'!$A$1:$W$58","'SFD'!$A$1:$J$52"}</definedName>
    <definedName name="erwre" hidden="1">{"'Resources'!$A$1:$W$34","'Balance Sheet'!$A$1:$W$58","'SFD'!$A$1:$J$52"}</definedName>
    <definedName name="exe_16">'[4]2016_v'!$A$2:$E$54</definedName>
    <definedName name="exe_17">'[4]2017_v'!$A$2:$E$45</definedName>
    <definedName name="GlobalParametersArray">[2]INPUTS!$E$41:$G$74</definedName>
    <definedName name="Group1Count" localSheetId="21">COUNTA('Box 3'!Group1List)</definedName>
    <definedName name="Group1Count" localSheetId="19">COUNTA('Figure 19'!Group1List)</definedName>
    <definedName name="Group1Count">COUNTA(Group1List)</definedName>
    <definedName name="Group1List" localSheetId="21">OFFSET([5]ComparatorGroups!$A$2:$A$102,,MATCH(Group1Name, GroupListFull, 0)-1)</definedName>
    <definedName name="Group1List" localSheetId="19">OFFSET([5]ComparatorGroups!$A$2:$A$102,,MATCH(Group1Name, GroupListFull, 0)-1)</definedName>
    <definedName name="Group1List">OFFSET([5]ComparatorGroups!$A$2:$A$102,,MATCH(Group1Name, GroupListFull, 0)-1)</definedName>
    <definedName name="Group1Name">[3]Dashboard!$F$20</definedName>
    <definedName name="Group2Count" localSheetId="21">COUNTA('Box 3'!Group2List)</definedName>
    <definedName name="Group2Count" localSheetId="19">COUNTA('Figure 19'!Group2List)</definedName>
    <definedName name="Group2Count">COUNTA(Group2List)</definedName>
    <definedName name="Group2List" localSheetId="21">OFFSET([5]ComparatorGroups!$A$2:$A$102,,MATCH(Group2Name, GroupListFull, 0)-1)</definedName>
    <definedName name="Group2List" localSheetId="19">OFFSET([5]ComparatorGroups!$A$2:$A$102,,MATCH(Group2Name, GroupListFull, 0)-1)</definedName>
    <definedName name="Group2List">OFFSET([5]ComparatorGroups!$A$2:$A$102,,MATCH(Group2Name, GroupListFull, 0)-1)</definedName>
    <definedName name="Group2Name">[3]Dashboard!$F$21</definedName>
    <definedName name="Group3Count" localSheetId="21">COUNTA('Box 3'!Group3List)</definedName>
    <definedName name="Group3Count" localSheetId="19">COUNTA('Figure 19'!Group3List)</definedName>
    <definedName name="Group3Count">COUNTA(Group3List)</definedName>
    <definedName name="Group3List" localSheetId="21">OFFSET([5]ComparatorGroups!$A$2:$A$102,,MATCH(Group3Name, GroupListFull, 0)-1)</definedName>
    <definedName name="Group3List" localSheetId="19">OFFSET([5]ComparatorGroups!$A$2:$A$102,,MATCH(Group3Name, GroupListFull, 0)-1)</definedName>
    <definedName name="Group3List">OFFSET([5]ComparatorGroups!$A$2:$A$102,,MATCH(Group3Name, GroupListFull, 0)-1)</definedName>
    <definedName name="Group3Name">[3]Dashboard!$F$22</definedName>
    <definedName name="Group4Count" localSheetId="21">COUNTA('Box 3'!Group4List)</definedName>
    <definedName name="Group4Count" localSheetId="19">COUNTA('Figure 19'!Group4List)</definedName>
    <definedName name="Group4Count">COUNTA(Group4List)</definedName>
    <definedName name="Group4List" localSheetId="21">OFFSET([5]ComparatorGroups!$A$2:$A$102,,MATCH(Group4Name, GroupListFull, 0)-1)</definedName>
    <definedName name="Group4List" localSheetId="19">OFFSET([5]ComparatorGroups!$A$2:$A$102,,MATCH(Group4Name, GroupListFull, 0)-1)</definedName>
    <definedName name="Group4List">OFFSET([5]ComparatorGroups!$A$2:$A$102,,MATCH(Group4Name, GroupListFull, 0)-1)</definedName>
    <definedName name="Group4Name">[3]Dashboard!$F$23</definedName>
    <definedName name="Group5Count" localSheetId="21">COUNTA('Box 3'!Group5List)</definedName>
    <definedName name="Group5Count" localSheetId="19">COUNTA('Figure 19'!Group5List)</definedName>
    <definedName name="Group5Count">COUNTA(Group5List)</definedName>
    <definedName name="Group5List" localSheetId="21">OFFSET([5]ComparatorGroups!$A$2:$A$102,,MATCH(Group5Name, GroupListFull, 0)-1)</definedName>
    <definedName name="Group5List" localSheetId="19">OFFSET([5]ComparatorGroups!$A$2:$A$102,,MATCH(Group5Name, GroupListFull, 0)-1)</definedName>
    <definedName name="Group5List">OFFSET([5]ComparatorGroups!$A$2:$A$102,,MATCH(Group5Name, GroupListFull, 0)-1)</definedName>
    <definedName name="Group5Name">[3]Dashboard!$F$24</definedName>
    <definedName name="GroupListFull">[5]ComparatorGroups!$A$1:$AD$1</definedName>
    <definedName name="GTFirstYear">'[3]General Taxes'!$F$3</definedName>
    <definedName name="GTLastYear">'[3]General Taxes'!$F$5</definedName>
    <definedName name="HTML_CodePage" hidden="1">1252</definedName>
    <definedName name="HTML_Control" localSheetId="22" hidden="1">{"'web page'!$A$1:$G$48"}</definedName>
    <definedName name="HTML_Control" localSheetId="23" hidden="1">{"'web page'!$A$1:$G$48"}</definedName>
    <definedName name="HTML_Control" localSheetId="24" hidden="1">{"'web page'!$A$1:$G$48"}</definedName>
    <definedName name="HTML_Control" localSheetId="20" hidden="1">{"'web page'!$A$1:$G$48"}</definedName>
    <definedName name="HTML_Control" localSheetId="10" hidden="1">{"'web page'!$A$1:$G$48"}</definedName>
    <definedName name="HTML_Control" localSheetId="11" hidden="1">{"'web page'!$A$1:$G$48"}</definedName>
    <definedName name="HTML_Control" localSheetId="12" hidden="1">{"'web page'!$A$1:$G$48"}</definedName>
    <definedName name="HTML_Control" localSheetId="13" hidden="1">{"'web page'!$A$1:$G$48"}</definedName>
    <definedName name="HTML_Control" localSheetId="5" hidden="1">{"'web page'!$A$1:$G$48"}</definedName>
    <definedName name="HTML_Control" localSheetId="6" hidden="1">{"'web page'!$A$1:$G$48"}</definedName>
    <definedName name="HTML_Control" localSheetId="7" hidden="1">{"'web page'!$A$1:$G$48"}</definedName>
    <definedName name="HTML_Control" localSheetId="8" hidden="1">{"'web page'!$A$1:$G$48"}</definedName>
    <definedName name="HTML_Control" localSheetId="9" hidden="1">{"'web page'!$A$1:$G$48"}</definedName>
    <definedName name="HTML_Control" hidden="1">{"'web page'!$A$1:$G$48"}</definedName>
    <definedName name="HTML_Control_2" localSheetId="22" hidden="1">{"'web page'!$A$1:$G$48"}</definedName>
    <definedName name="HTML_Control_2" localSheetId="23" hidden="1">{"'web page'!$A$1:$G$48"}</definedName>
    <definedName name="HTML_Control_2" localSheetId="24" hidden="1">{"'web page'!$A$1:$G$48"}</definedName>
    <definedName name="HTML_Control_2" localSheetId="20" hidden="1">{"'web page'!$A$1:$G$48"}</definedName>
    <definedName name="HTML_Control_2" localSheetId="10" hidden="1">{"'web page'!$A$1:$G$48"}</definedName>
    <definedName name="HTML_Control_2" localSheetId="11" hidden="1">{"'web page'!$A$1:$G$48"}</definedName>
    <definedName name="HTML_Control_2" localSheetId="12" hidden="1">{"'web page'!$A$1:$G$48"}</definedName>
    <definedName name="HTML_Control_2" localSheetId="13" hidden="1">{"'web page'!$A$1:$G$48"}</definedName>
    <definedName name="HTML_Control_2" localSheetId="5" hidden="1">{"'web page'!$A$1:$G$48"}</definedName>
    <definedName name="HTML_Control_2" localSheetId="6" hidden="1">{"'web page'!$A$1:$G$48"}</definedName>
    <definedName name="HTML_Control_2" localSheetId="7" hidden="1">{"'web page'!$A$1:$G$48"}</definedName>
    <definedName name="HTML_Control_2" localSheetId="8" hidden="1">{"'web page'!$A$1:$G$48"}</definedName>
    <definedName name="HTML_Control_2" localSheetId="9" hidden="1">{"'web page'!$A$1:$G$48"}</definedName>
    <definedName name="HTML_Control_2" hidden="1">{"'web page'!$A$1:$G$48"}</definedName>
    <definedName name="HTML_Description" hidden="1">""</definedName>
    <definedName name="HTML_Email" hidden="1">""</definedName>
    <definedName name="HTML_Header" hidden="1">"Singapore"</definedName>
    <definedName name="HTML_LastUpdate" hidden="1">"31-Jan-98"</definedName>
    <definedName name="HTML_LineAfter" hidden="1">TRUE</definedName>
    <definedName name="HTML_LineBefore" hidden="1">TRUE</definedName>
    <definedName name="HTML_Name" hidden="1">"C R Laurent"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"C:\FrontPage Webs\Content\asiandem\sing96.htm"</definedName>
    <definedName name="HTML_PathTemplate" hidden="1">"C:\AsianDem\Database 98\Forecasts\HTMLTemp.htm"</definedName>
    <definedName name="HTML_Title" hidden="1">"Singapore 96 v2"</definedName>
    <definedName name="IntCompareBreakevenDecisionPoint">#REF!</definedName>
    <definedName name="IntCompareBreakevenMacroDifference">#REF!</definedName>
    <definedName name="IntCompareBreakevenMissionResult">#REF!</definedName>
    <definedName name="IntCompareBreakevenMissionResult1">#REF!</definedName>
    <definedName name="IntCompareBreakevenProjectStats">#REF!</definedName>
    <definedName name="IntCompareBreakevenResults1">#REF!</definedName>
    <definedName name="IntCompareBreakevenResults2">#REF!</definedName>
    <definedName name="IntCompareBreakevenResults3">#REF!</definedName>
    <definedName name="IntCompareBreakevenResultsComparators">#REF!</definedName>
    <definedName name="IntCompareBreakevenResultsTableMissionCountry">#REF!</definedName>
    <definedName name="IntCompareBreakevenSwitch1">#REF!</definedName>
    <definedName name="IntCompareCapexSens">#REF!</definedName>
    <definedName name="IntCompareCapexSensDataTable">#REF!</definedName>
    <definedName name="IntCompareComparatorName1">#REF!</definedName>
    <definedName name="IntCompareComparatorRegimeCount">#REF!</definedName>
    <definedName name="IntCompareDashboardIndicator">#REF!</definedName>
    <definedName name="IntCompareDataBlock">#REF!</definedName>
    <definedName name="IntCompareDataLabels">#REF!</definedName>
    <definedName name="IntCompareDecisionPoint">#REF!</definedName>
    <definedName name="IntCompareHostRegime">#REF!</definedName>
    <definedName name="IntCompareHostRegimeDataTable_Inside">#REF!</definedName>
    <definedName name="IntCompareHostRegimeDataTable_Outside">#REF!</definedName>
    <definedName name="IntCompareMissionCountryRegimeCount">#REF!</definedName>
    <definedName name="IntCompareMissionRegimeSensitivity_DataTable_Inside">#REF!</definedName>
    <definedName name="IntCompareMissionRegimeSensitivity_DataTable_Outside">#REF!</definedName>
    <definedName name="IntCompareOpexSens">#REF!</definedName>
    <definedName name="IntCompareOpexSensDataTable">#REF!</definedName>
    <definedName name="IntCompareParameters">#REF!</definedName>
    <definedName name="IntComparePriceScenario">#REF!</definedName>
    <definedName name="IntComparePriceSens">#REF!</definedName>
    <definedName name="IntComparePriceSensDataTable">#REF!</definedName>
    <definedName name="IntCompareProdSens">#REF!</definedName>
    <definedName name="IntCompareProdSensDataTable">#REF!</definedName>
    <definedName name="IntCompareProject">#REF!</definedName>
    <definedName name="IntCompareRowCountForGoalSeek">#REF!</definedName>
    <definedName name="IntCompareRowCountForGoalSeek2">#REF!</definedName>
    <definedName name="IntCompareSensitivity_DataTable_Inside">#REF!</definedName>
    <definedName name="IntCompareSensitivity_DataTable_Outside">#REF!</definedName>
    <definedName name="IntCompareSensitivityDataTableParameter">#REF!</definedName>
    <definedName name="IntCompareSensitivityIndicator">#REF!</definedName>
    <definedName name="IntCompareStoreRegimeSelect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ISO_data">'[4]ISOCA Data'!$A$4:$AG$73</definedName>
    <definedName name="ITFirstYear">'[3]Indirect Taxes'!$F$3</definedName>
    <definedName name="ITLastYear">'[3]Indirect Taxes'!$F$5</definedName>
    <definedName name="look_op">'[6]Q2_new (2)'!$O$3:$S$71</definedName>
    <definedName name="MCCCode" localSheetId="21">INDEX(CountryListArray, MATCH(MCCName, CountryListNames, 0), 2)</definedName>
    <definedName name="MCCCode" localSheetId="19">INDEX(CountryListArray, MATCH(MCCName, CountryListNames, 0), 2)</definedName>
    <definedName name="MCCCode">INDEX(CountryListArray, MATCH(MCCName, CountryListNames, 0), 2)</definedName>
    <definedName name="MCCName">[3]Dashboard!$C$16</definedName>
    <definedName name="Minerals">[2]INPUTS!$E$109:$G$118</definedName>
    <definedName name="MineralsNames">[2]INPUTS!$E$109:$E$118</definedName>
    <definedName name="OpexSens">'[1]BOX 1'!#REF!</definedName>
    <definedName name="Price_Select">'[1]BOX 1'!#REF!</definedName>
    <definedName name="PriceSens">'[1]BOX 1'!#REF!</definedName>
    <definedName name="PrimaryMineral">[2]INPUTS!$F$121</definedName>
    <definedName name="PrimaryUnit">[2]INPUTS!$F$123</definedName>
    <definedName name="ProdSens">'[1]BOX 1'!#REF!</definedName>
    <definedName name="Project">'[1]BOX 1'!#REF!</definedName>
    <definedName name="ProjectDataArray">[2]ProjectCashflows!$K$769:$BH$853</definedName>
    <definedName name="QuarterlyFis" hidden="1">#REF!</definedName>
    <definedName name="re_16">'[4]2016_rev'!$A$2:$E$54</definedName>
    <definedName name="re_17">'[4]2017_rev'!$A$2:$E$45</definedName>
    <definedName name="RiskBeforeRecalcMacro" hidden="1">""</definedName>
    <definedName name="RiskBeforeSimMacro" hidden="1">"Before"</definedName>
    <definedName name="RiskCollectDistributionSamples" hidden="1">2</definedName>
    <definedName name="RiskMinimizeOnStart" hidden="1">FALSE</definedName>
    <definedName name="RiskMonitorConvergence" hidden="1">FALSE</definedName>
    <definedName name="RiskRunAfterRecalcMacro" hidden="1">FALSE</definedName>
    <definedName name="Rwvu.Print." hidden="1">#N/A</definedName>
    <definedName name="sdfa" localSheetId="22" hidden="1">{"'web page'!$A$1:$G$48"}</definedName>
    <definedName name="sdfa" localSheetId="23" hidden="1">{"'web page'!$A$1:$G$48"}</definedName>
    <definedName name="sdfa" localSheetId="24" hidden="1">{"'web page'!$A$1:$G$48"}</definedName>
    <definedName name="sdfa" localSheetId="20" hidden="1">{"'web page'!$A$1:$G$48"}</definedName>
    <definedName name="sdfa" localSheetId="10" hidden="1">{"'web page'!$A$1:$G$48"}</definedName>
    <definedName name="sdfa" localSheetId="11" hidden="1">{"'web page'!$A$1:$G$48"}</definedName>
    <definedName name="sdfa" localSheetId="12" hidden="1">{"'web page'!$A$1:$G$48"}</definedName>
    <definedName name="sdfa" localSheetId="13" hidden="1">{"'web page'!$A$1:$G$48"}</definedName>
    <definedName name="sdfa" localSheetId="5" hidden="1">{"'web page'!$A$1:$G$48"}</definedName>
    <definedName name="sdfa" localSheetId="6" hidden="1">{"'web page'!$A$1:$G$48"}</definedName>
    <definedName name="sdfa" localSheetId="7" hidden="1">{"'web page'!$A$1:$G$48"}</definedName>
    <definedName name="sdfa" localSheetId="8" hidden="1">{"'web page'!$A$1:$G$48"}</definedName>
    <definedName name="sdfa" localSheetId="9" hidden="1">{"'web page'!$A$1:$G$48"}</definedName>
    <definedName name="sdfa" hidden="1">{"'web page'!$A$1:$G$48"}</definedName>
    <definedName name="Stoch_DashboardIndicator">#REF!</definedName>
    <definedName name="Stoch_ElapsedTime">#REF!</definedName>
    <definedName name="Stoch_LiveResultsRow">#REF!</definedName>
    <definedName name="Stoch_NumberOfSimulations">#REF!</definedName>
    <definedName name="Stoch_PriceSimulation">#REF!</definedName>
    <definedName name="Stoch_ScreenUpdating">#REF!</definedName>
    <definedName name="Stoch_SimulationNumber">#REF!</definedName>
    <definedName name="Stoch_SimulationResults">#REF!</definedName>
    <definedName name="Stoch_StartTime">#REF!</definedName>
    <definedName name="Stoch_StochasticForecastLabel">#REF!</definedName>
    <definedName name="Stoch_StopTime">#REF!</definedName>
    <definedName name="thousand">1000</definedName>
    <definedName name="VariableList">[3]VariableList!$A$2:$C$25</definedName>
    <definedName name="VariablesCount">[3]VariableList!$F$3</definedName>
    <definedName name="wrn.1998._.presentation._.Brief._.T2." localSheetId="22" hidden="1">{"BOP 1998",#N/A,FALSE,"BoPacc"}</definedName>
    <definedName name="wrn.1998._.presentation._.Brief._.T2." localSheetId="23" hidden="1">{"BOP 1998",#N/A,FALSE,"BoPacc"}</definedName>
    <definedName name="wrn.1998._.presentation._.Brief._.T2." localSheetId="24" hidden="1">{"BOP 1998",#N/A,FALSE,"BoPacc"}</definedName>
    <definedName name="wrn.1998._.presentation._.Brief._.T2." localSheetId="20" hidden="1">{"BOP 1998",#N/A,FALSE,"BoPacc"}</definedName>
    <definedName name="wrn.1998._.presentation._.Brief._.T2." localSheetId="10" hidden="1">{"BOP 1998",#N/A,FALSE,"BoPacc"}</definedName>
    <definedName name="wrn.1998._.presentation._.Brief._.T2." localSheetId="11" hidden="1">{"BOP 1998",#N/A,FALSE,"BoPacc"}</definedName>
    <definedName name="wrn.1998._.presentation._.Brief._.T2." localSheetId="12" hidden="1">{"BOP 1998",#N/A,FALSE,"BoPacc"}</definedName>
    <definedName name="wrn.1998._.presentation._.Brief._.T2." localSheetId="13" hidden="1">{"BOP 1998",#N/A,FALSE,"BoPacc"}</definedName>
    <definedName name="wrn.1998._.presentation._.Brief._.T2." localSheetId="5" hidden="1">{"BOP 1998",#N/A,FALSE,"BoPacc"}</definedName>
    <definedName name="wrn.1998._.presentation._.Brief._.T2." localSheetId="6" hidden="1">{"BOP 1998",#N/A,FALSE,"BoPacc"}</definedName>
    <definedName name="wrn.1998._.presentation._.Brief._.T2." localSheetId="7" hidden="1">{"BOP 1998",#N/A,FALSE,"BoPacc"}</definedName>
    <definedName name="wrn.1998._.presentation._.Brief._.T2." localSheetId="8" hidden="1">{"BOP 1998",#N/A,FALSE,"BoPacc"}</definedName>
    <definedName name="wrn.1998._.presentation._.Brief._.T2." localSheetId="9" hidden="1">{"BOP 1998",#N/A,FALSE,"BoPacc"}</definedName>
    <definedName name="wrn.1998._.presentation._.Brief._.T2." hidden="1">{"BOP 1998",#N/A,FALSE,"BoPacc"}</definedName>
    <definedName name="wrn.AE201." localSheetId="22" hidden="1">{#N/A,#N/A,FALSE,"Prod Nac GN";#N/A,#N/A,FALSE,"Prod Nac GN";#N/A,#N/A,FALSE,"Base Dados mil m3";#N/A,#N/A,FALSE,"Prod Ter Est 3D";#N/A,#N/A,FALSE,"Prod Ter 3D";#N/A,#N/A,FALSE,"Prod Mar 3D"}</definedName>
    <definedName name="wrn.AE201." localSheetId="23" hidden="1">{#N/A,#N/A,FALSE,"Prod Nac GN";#N/A,#N/A,FALSE,"Prod Nac GN";#N/A,#N/A,FALSE,"Base Dados mil m3";#N/A,#N/A,FALSE,"Prod Ter Est 3D";#N/A,#N/A,FALSE,"Prod Ter 3D";#N/A,#N/A,FALSE,"Prod Mar 3D"}</definedName>
    <definedName name="wrn.AE201." localSheetId="24" hidden="1">{#N/A,#N/A,FALSE,"Prod Nac GN";#N/A,#N/A,FALSE,"Prod Nac GN";#N/A,#N/A,FALSE,"Base Dados mil m3";#N/A,#N/A,FALSE,"Prod Ter Est 3D";#N/A,#N/A,FALSE,"Prod Ter 3D";#N/A,#N/A,FALSE,"Prod Mar 3D"}</definedName>
    <definedName name="wrn.AE201." localSheetId="20" hidden="1">{#N/A,#N/A,FALSE,"Prod Nac GN";#N/A,#N/A,FALSE,"Prod Nac GN";#N/A,#N/A,FALSE,"Base Dados mil m3";#N/A,#N/A,FALSE,"Prod Ter Est 3D";#N/A,#N/A,FALSE,"Prod Ter 3D";#N/A,#N/A,FALSE,"Prod Mar 3D"}</definedName>
    <definedName name="wrn.AE201." localSheetId="10" hidden="1">{#N/A,#N/A,FALSE,"Prod Nac GN";#N/A,#N/A,FALSE,"Prod Nac GN";#N/A,#N/A,FALSE,"Base Dados mil m3";#N/A,#N/A,FALSE,"Prod Ter Est 3D";#N/A,#N/A,FALSE,"Prod Ter 3D";#N/A,#N/A,FALSE,"Prod Mar 3D"}</definedName>
    <definedName name="wrn.AE201." localSheetId="11" hidden="1">{#N/A,#N/A,FALSE,"Prod Nac GN";#N/A,#N/A,FALSE,"Prod Nac GN";#N/A,#N/A,FALSE,"Base Dados mil m3";#N/A,#N/A,FALSE,"Prod Ter Est 3D";#N/A,#N/A,FALSE,"Prod Ter 3D";#N/A,#N/A,FALSE,"Prod Mar 3D"}</definedName>
    <definedName name="wrn.AE201." localSheetId="12" hidden="1">{#N/A,#N/A,FALSE,"Prod Nac GN";#N/A,#N/A,FALSE,"Prod Nac GN";#N/A,#N/A,FALSE,"Base Dados mil m3";#N/A,#N/A,FALSE,"Prod Ter Est 3D";#N/A,#N/A,FALSE,"Prod Ter 3D";#N/A,#N/A,FALSE,"Prod Mar 3D"}</definedName>
    <definedName name="wrn.AE201." localSheetId="13" hidden="1">{#N/A,#N/A,FALSE,"Prod Nac GN";#N/A,#N/A,FALSE,"Prod Nac GN";#N/A,#N/A,FALSE,"Base Dados mil m3";#N/A,#N/A,FALSE,"Prod Ter Est 3D";#N/A,#N/A,FALSE,"Prod Ter 3D";#N/A,#N/A,FALSE,"Prod Mar 3D"}</definedName>
    <definedName name="wrn.AE201." localSheetId="5" hidden="1">{#N/A,#N/A,FALSE,"Prod Nac GN";#N/A,#N/A,FALSE,"Prod Nac GN";#N/A,#N/A,FALSE,"Base Dados mil m3";#N/A,#N/A,FALSE,"Prod Ter Est 3D";#N/A,#N/A,FALSE,"Prod Ter 3D";#N/A,#N/A,FALSE,"Prod Mar 3D"}</definedName>
    <definedName name="wrn.AE201." localSheetId="6" hidden="1">{#N/A,#N/A,FALSE,"Prod Nac GN";#N/A,#N/A,FALSE,"Prod Nac GN";#N/A,#N/A,FALSE,"Base Dados mil m3";#N/A,#N/A,FALSE,"Prod Ter Est 3D";#N/A,#N/A,FALSE,"Prod Ter 3D";#N/A,#N/A,FALSE,"Prod Mar 3D"}</definedName>
    <definedName name="wrn.AE201." localSheetId="7" hidden="1">{#N/A,#N/A,FALSE,"Prod Nac GN";#N/A,#N/A,FALSE,"Prod Nac GN";#N/A,#N/A,FALSE,"Base Dados mil m3";#N/A,#N/A,FALSE,"Prod Ter Est 3D";#N/A,#N/A,FALSE,"Prod Ter 3D";#N/A,#N/A,FALSE,"Prod Mar 3D"}</definedName>
    <definedName name="wrn.AE201." localSheetId="8" hidden="1">{#N/A,#N/A,FALSE,"Prod Nac GN";#N/A,#N/A,FALSE,"Prod Nac GN";#N/A,#N/A,FALSE,"Base Dados mil m3";#N/A,#N/A,FALSE,"Prod Ter Est 3D";#N/A,#N/A,FALSE,"Prod Ter 3D";#N/A,#N/A,FALSE,"Prod Mar 3D"}</definedName>
    <definedName name="wrn.AE201." localSheetId="9" hidden="1">{#N/A,#N/A,FALSE,"Prod Nac GN";#N/A,#N/A,FALSE,"Prod Nac GN";#N/A,#N/A,FALSE,"Base Dados mil m3";#N/A,#N/A,FALSE,"Prod Ter Est 3D";#N/A,#N/A,FALSE,"Prod Ter 3D";#N/A,#N/A,FALSE,"Prod Mar 3D"}</definedName>
    <definedName name="wrn.AE201." hidden="1">{#N/A,#N/A,FALSE,"Prod Nac GN";#N/A,#N/A,FALSE,"Prod Nac GN";#N/A,#N/A,FALSE,"Base Dados mil m3";#N/A,#N/A,FALSE,"Prod Ter Est 3D";#N/A,#N/A,FALSE,"Prod Ter 3D";#N/A,#N/A,FALSE,"Prod Mar 3D"}</definedName>
    <definedName name="wrn.BoP._.med._.term._.present." localSheetId="22" hidden="1">{"BoP medium term",#N/A,FALSE,"BoPacc";"export breakdown",#N/A,FALSE,"oexp"}</definedName>
    <definedName name="wrn.BoP._.med._.term._.present." localSheetId="23" hidden="1">{"BoP medium term",#N/A,FALSE,"BoPacc";"export breakdown",#N/A,FALSE,"oexp"}</definedName>
    <definedName name="wrn.BoP._.med._.term._.present." localSheetId="24" hidden="1">{"BoP medium term",#N/A,FALSE,"BoPacc";"export breakdown",#N/A,FALSE,"oexp"}</definedName>
    <definedName name="wrn.BoP._.med._.term._.present." localSheetId="20" hidden="1">{"BoP medium term",#N/A,FALSE,"BoPacc";"export breakdown",#N/A,FALSE,"oexp"}</definedName>
    <definedName name="wrn.BoP._.med._.term._.present." localSheetId="10" hidden="1">{"BoP medium term",#N/A,FALSE,"BoPacc";"export breakdown",#N/A,FALSE,"oexp"}</definedName>
    <definedName name="wrn.BoP._.med._.term._.present." localSheetId="11" hidden="1">{"BoP medium term",#N/A,FALSE,"BoPacc";"export breakdown",#N/A,FALSE,"oexp"}</definedName>
    <definedName name="wrn.BoP._.med._.term._.present." localSheetId="12" hidden="1">{"BoP medium term",#N/A,FALSE,"BoPacc";"export breakdown",#N/A,FALSE,"oexp"}</definedName>
    <definedName name="wrn.BoP._.med._.term._.present." localSheetId="13" hidden="1">{"BoP medium term",#N/A,FALSE,"BoPacc";"export breakdown",#N/A,FALSE,"oexp"}</definedName>
    <definedName name="wrn.BoP._.med._.term._.present." localSheetId="5" hidden="1">{"BoP medium term",#N/A,FALSE,"BoPacc";"export breakdown",#N/A,FALSE,"oexp"}</definedName>
    <definedName name="wrn.BoP._.med._.term._.present." localSheetId="6" hidden="1">{"BoP medium term",#N/A,FALSE,"BoPacc";"export breakdown",#N/A,FALSE,"oexp"}</definedName>
    <definedName name="wrn.BoP._.med._.term._.present." localSheetId="7" hidden="1">{"BoP medium term",#N/A,FALSE,"BoPacc";"export breakdown",#N/A,FALSE,"oexp"}</definedName>
    <definedName name="wrn.BoP._.med._.term._.present." localSheetId="8" hidden="1">{"BoP medium term",#N/A,FALSE,"BoPacc";"export breakdown",#N/A,FALSE,"oexp"}</definedName>
    <definedName name="wrn.BoP._.med._.term._.present." localSheetId="9" hidden="1">{"BoP medium term",#N/A,FALSE,"BoPacc";"export breakdown",#N/A,FALSE,"oexp"}</definedName>
    <definedName name="wrn.BoP._.med._.term._.present." hidden="1">{"BoP medium term",#N/A,FALSE,"BoPacc";"export breakdown",#N/A,FALSE,"oexp"}</definedName>
    <definedName name="wrn.Medium._.term._.framework." localSheetId="22" hidden="1">{"sei table",#N/A,FALSE,"summary"}</definedName>
    <definedName name="wrn.Medium._.term._.framework." localSheetId="23" hidden="1">{"sei table",#N/A,FALSE,"summary"}</definedName>
    <definedName name="wrn.Medium._.term._.framework." localSheetId="24" hidden="1">{"sei table",#N/A,FALSE,"summary"}</definedName>
    <definedName name="wrn.Medium._.term._.framework." localSheetId="20" hidden="1">{"sei table",#N/A,FALSE,"summary"}</definedName>
    <definedName name="wrn.Medium._.term._.framework." localSheetId="10" hidden="1">{"sei table",#N/A,FALSE,"summary"}</definedName>
    <definedName name="wrn.Medium._.term._.framework." localSheetId="11" hidden="1">{"sei table",#N/A,FALSE,"summary"}</definedName>
    <definedName name="wrn.Medium._.term._.framework." localSheetId="12" hidden="1">{"sei table",#N/A,FALSE,"summary"}</definedName>
    <definedName name="wrn.Medium._.term._.framework." localSheetId="13" hidden="1">{"sei table",#N/A,FALSE,"summary"}</definedName>
    <definedName name="wrn.Medium._.term._.framework." localSheetId="5" hidden="1">{"sei table",#N/A,FALSE,"summary"}</definedName>
    <definedName name="wrn.Medium._.term._.framework." localSheetId="6" hidden="1">{"sei table",#N/A,FALSE,"summary"}</definedName>
    <definedName name="wrn.Medium._.term._.framework." localSheetId="7" hidden="1">{"sei table",#N/A,FALSE,"summary"}</definedName>
    <definedName name="wrn.Medium._.term._.framework." localSheetId="8" hidden="1">{"sei table",#N/A,FALSE,"summary"}</definedName>
    <definedName name="wrn.Medium._.term._.framework." localSheetId="9" hidden="1">{"sei table",#N/A,FALSE,"summary"}</definedName>
    <definedName name="wrn.Medium._.term._.framework." hidden="1">{"sei table",#N/A,FALSE,"summary"}</definedName>
    <definedName name="wrn.Medium._.term._.projections." localSheetId="22" hidden="1">{"BoP medium term",#N/A,FALSE,"BoPacc";"export breakdown",#N/A,FALSE,"oexp";"debt in US$",#N/A,FALSE,"debtUS$";"consis check",#N/A,FALSE,"dbomt"}</definedName>
    <definedName name="wrn.Medium._.term._.projections." localSheetId="23" hidden="1">{"BoP medium term",#N/A,FALSE,"BoPacc";"export breakdown",#N/A,FALSE,"oexp";"debt in US$",#N/A,FALSE,"debtUS$";"consis check",#N/A,FALSE,"dbomt"}</definedName>
    <definedName name="wrn.Medium._.term._.projections." localSheetId="24" hidden="1">{"BoP medium term",#N/A,FALSE,"BoPacc";"export breakdown",#N/A,FALSE,"oexp";"debt in US$",#N/A,FALSE,"debtUS$";"consis check",#N/A,FALSE,"dbomt"}</definedName>
    <definedName name="wrn.Medium._.term._.projections." localSheetId="20" hidden="1">{"BoP medium term",#N/A,FALSE,"BoPacc";"export breakdown",#N/A,FALSE,"oexp";"debt in US$",#N/A,FALSE,"debtUS$";"consis check",#N/A,FALSE,"dbomt"}</definedName>
    <definedName name="wrn.Medium._.term._.projections." localSheetId="10" hidden="1">{"BoP medium term",#N/A,FALSE,"BoPacc";"export breakdown",#N/A,FALSE,"oexp";"debt in US$",#N/A,FALSE,"debtUS$";"consis check",#N/A,FALSE,"dbomt"}</definedName>
    <definedName name="wrn.Medium._.term._.projections." localSheetId="11" hidden="1">{"BoP medium term",#N/A,FALSE,"BoPacc";"export breakdown",#N/A,FALSE,"oexp";"debt in US$",#N/A,FALSE,"debtUS$";"consis check",#N/A,FALSE,"dbomt"}</definedName>
    <definedName name="wrn.Medium._.term._.projections." localSheetId="12" hidden="1">{"BoP medium term",#N/A,FALSE,"BoPacc";"export breakdown",#N/A,FALSE,"oexp";"debt in US$",#N/A,FALSE,"debtUS$";"consis check",#N/A,FALSE,"dbomt"}</definedName>
    <definedName name="wrn.Medium._.term._.projections." localSheetId="13" hidden="1">{"BoP medium term",#N/A,FALSE,"BoPacc";"export breakdown",#N/A,FALSE,"oexp";"debt in US$",#N/A,FALSE,"debtUS$";"consis check",#N/A,FALSE,"dbomt"}</definedName>
    <definedName name="wrn.Medium._.term._.projections." localSheetId="5" hidden="1">{"BoP medium term",#N/A,FALSE,"BoPacc";"export breakdown",#N/A,FALSE,"oexp";"debt in US$",#N/A,FALSE,"debtUS$";"consis check",#N/A,FALSE,"dbomt"}</definedName>
    <definedName name="wrn.Medium._.term._.projections." localSheetId="6" hidden="1">{"BoP medium term",#N/A,FALSE,"BoPacc";"export breakdown",#N/A,FALSE,"oexp";"debt in US$",#N/A,FALSE,"debtUS$";"consis check",#N/A,FALSE,"dbomt"}</definedName>
    <definedName name="wrn.Medium._.term._.projections." localSheetId="7" hidden="1">{"BoP medium term",#N/A,FALSE,"BoPacc";"export breakdown",#N/A,FALSE,"oexp";"debt in US$",#N/A,FALSE,"debtUS$";"consis check",#N/A,FALSE,"dbomt"}</definedName>
    <definedName name="wrn.Medium._.term._.projections." localSheetId="8" hidden="1">{"BoP medium term",#N/A,FALSE,"BoPacc";"export breakdown",#N/A,FALSE,"oexp";"debt in US$",#N/A,FALSE,"debtUS$";"consis check",#N/A,FALSE,"dbomt"}</definedName>
    <definedName name="wrn.Medium._.term._.projections." localSheetId="9" hidden="1">{"BoP medium term",#N/A,FALSE,"BoPacc";"export breakdown",#N/A,FALSE,"oexp";"debt in US$",#N/A,FALSE,"debtUS$";"consis check",#N/A,FALSE,"dbomt"}</definedName>
    <definedName name="wrn.Medium._.term._.projections." hidden="1">{"BoP medium term",#N/A,FALSE,"BoPacc";"export breakdown",#N/A,FALSE,"oexp";"debt in US$",#N/A,FALSE,"debtUS$";"consis check",#N/A,FALSE,"dbomt"}</definedName>
    <definedName name="wvu.Print." localSheetId="22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23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24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2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1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1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12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13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6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7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8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9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Z_112B8339_2081_11D2_BFD2_00A02466506E_.wvu.PrintTitles" hidden="1">#REF!,#REF!</definedName>
    <definedName name="Z_112B833B_2081_11D2_BFD2_00A02466506E_.wvu.PrintTitles" hidden="1">#REF!,#REF!</definedName>
    <definedName name="Z_65976840_70A2_11D2_BFD1_C1F7123CE332_.wvu.PrintTitles" hidden="1">#REF!,#REF!</definedName>
    <definedName name="Z_B424DD41_AAD0_11D2_BFD1_00A02466506E_.wvu.PrintTitles" hidden="1">#REF!,#REF!</definedName>
    <definedName name="Z_BC2BFA12_1C91_11D2_BFD2_00A02466506E_.wvu.PrintTitles" hidden="1">#REF!,#REF!</definedName>
    <definedName name="Z_E6B74681_BCE1_11D2_BFD1_00A02466506E_.wvu.PrintTitles" hidden="1">#REF!,#REF!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30" l="1"/>
  <c r="D27" i="30"/>
  <c r="E26" i="30"/>
  <c r="D26" i="30"/>
  <c r="E25" i="30"/>
  <c r="D25" i="30"/>
  <c r="E24" i="30"/>
  <c r="D24" i="30"/>
  <c r="E23" i="30"/>
  <c r="D23" i="30"/>
  <c r="E22" i="30"/>
  <c r="D22" i="30"/>
  <c r="E21" i="30"/>
  <c r="D21" i="30"/>
  <c r="E20" i="30"/>
  <c r="D20" i="30"/>
  <c r="E19" i="30"/>
  <c r="D19" i="30"/>
  <c r="E18" i="30"/>
  <c r="D18" i="30"/>
  <c r="E17" i="30"/>
  <c r="D17" i="30"/>
  <c r="E16" i="30"/>
  <c r="D16" i="30"/>
  <c r="E15" i="30"/>
  <c r="D15" i="30"/>
  <c r="E14" i="30"/>
  <c r="D14" i="30"/>
  <c r="E13" i="30"/>
  <c r="D13" i="30"/>
  <c r="E12" i="30"/>
  <c r="D12" i="30"/>
  <c r="E11" i="30"/>
  <c r="D11" i="30"/>
  <c r="E10" i="30"/>
  <c r="D10" i="30"/>
  <c r="E9" i="30"/>
  <c r="D9" i="30"/>
  <c r="E8" i="30"/>
  <c r="D8" i="30"/>
  <c r="E7" i="30"/>
  <c r="D7" i="30"/>
  <c r="E6" i="30"/>
  <c r="D6" i="30"/>
  <c r="E5" i="30"/>
  <c r="D5" i="30"/>
  <c r="E4" i="30"/>
  <c r="D4" i="30"/>
  <c r="E3" i="30"/>
  <c r="D3" i="30"/>
  <c r="E2" i="30"/>
  <c r="D2" i="30"/>
  <c r="E27" i="29"/>
  <c r="D27" i="29"/>
  <c r="E26" i="29"/>
  <c r="D26" i="29"/>
  <c r="E25" i="29"/>
  <c r="D25" i="29"/>
  <c r="E24" i="29"/>
  <c r="D24" i="29"/>
  <c r="E23" i="29"/>
  <c r="D23" i="29"/>
  <c r="E22" i="29"/>
  <c r="D22" i="29"/>
  <c r="E21" i="29"/>
  <c r="D21" i="29"/>
  <c r="E20" i="29"/>
  <c r="D20" i="29"/>
  <c r="E19" i="29"/>
  <c r="D19" i="29"/>
  <c r="E18" i="29"/>
  <c r="D18" i="29"/>
  <c r="E17" i="29"/>
  <c r="D17" i="29"/>
  <c r="E16" i="29"/>
  <c r="D16" i="29"/>
  <c r="E15" i="29"/>
  <c r="D15" i="29"/>
  <c r="E14" i="29"/>
  <c r="D14" i="29"/>
  <c r="E13" i="29"/>
  <c r="D13" i="29"/>
  <c r="E12" i="29"/>
  <c r="D12" i="29"/>
  <c r="E11" i="29"/>
  <c r="D11" i="29"/>
  <c r="E10" i="29"/>
  <c r="D10" i="29"/>
  <c r="E9" i="29"/>
  <c r="D9" i="29"/>
  <c r="E8" i="29"/>
  <c r="D8" i="29"/>
  <c r="E7" i="29"/>
  <c r="D7" i="29"/>
  <c r="E6" i="29"/>
  <c r="D6" i="29"/>
  <c r="E5" i="29"/>
  <c r="D5" i="29"/>
  <c r="E4" i="29"/>
  <c r="D4" i="29"/>
  <c r="E3" i="29"/>
  <c r="D3" i="29"/>
  <c r="E2" i="29"/>
  <c r="D2" i="29"/>
  <c r="P61" i="27"/>
  <c r="O61" i="27"/>
  <c r="N61" i="27"/>
  <c r="M61" i="27"/>
  <c r="L61" i="27"/>
  <c r="K61" i="27"/>
  <c r="J61" i="27"/>
  <c r="I61" i="27"/>
  <c r="H61" i="27"/>
  <c r="G61" i="27"/>
  <c r="F61" i="27"/>
  <c r="E61" i="27"/>
  <c r="D61" i="27"/>
  <c r="C61" i="27"/>
  <c r="B61" i="27"/>
  <c r="P51" i="27"/>
  <c r="O51" i="27"/>
  <c r="N51" i="27"/>
  <c r="M51" i="27"/>
  <c r="L51" i="27"/>
  <c r="K51" i="27"/>
  <c r="J51" i="27"/>
  <c r="I51" i="27"/>
  <c r="H51" i="27"/>
  <c r="G51" i="27"/>
  <c r="F51" i="27"/>
  <c r="E51" i="27"/>
  <c r="D51" i="27"/>
  <c r="C51" i="27"/>
  <c r="B51" i="27"/>
  <c r="L21" i="27"/>
  <c r="P20" i="27"/>
  <c r="O20" i="27"/>
  <c r="N20" i="27"/>
  <c r="M20" i="27"/>
  <c r="L20" i="27"/>
  <c r="K20" i="27"/>
  <c r="J20" i="27"/>
  <c r="I20" i="27"/>
  <c r="H20" i="27"/>
  <c r="G20" i="27"/>
  <c r="F20" i="27"/>
  <c r="E20" i="27"/>
  <c r="D20" i="27"/>
  <c r="C20" i="27"/>
  <c r="P19" i="27"/>
  <c r="P21" i="27" s="1"/>
  <c r="O19" i="27"/>
  <c r="O21" i="27" s="1"/>
  <c r="N19" i="27"/>
  <c r="M19" i="27"/>
  <c r="L19" i="27"/>
  <c r="K19" i="27"/>
  <c r="K21" i="27" s="1"/>
  <c r="J19" i="27"/>
  <c r="J21" i="27" s="1"/>
  <c r="I19" i="27"/>
  <c r="I21" i="27" s="1"/>
  <c r="H19" i="27"/>
  <c r="H21" i="27" s="1"/>
  <c r="G19" i="27"/>
  <c r="G21" i="27" s="1"/>
  <c r="F19" i="27"/>
  <c r="F21" i="27" s="1"/>
  <c r="E19" i="27"/>
  <c r="E21" i="27" s="1"/>
  <c r="D19" i="27"/>
  <c r="D21" i="27" s="1"/>
  <c r="C19" i="27"/>
  <c r="P17" i="27"/>
  <c r="O17" i="27"/>
  <c r="N17" i="27"/>
  <c r="M17" i="27"/>
  <c r="L17" i="27"/>
  <c r="K17" i="27"/>
  <c r="J17" i="27"/>
  <c r="I17" i="27"/>
  <c r="H17" i="27"/>
  <c r="G17" i="27"/>
  <c r="F17" i="27"/>
  <c r="E17" i="27"/>
  <c r="D17" i="27"/>
  <c r="C17" i="27"/>
  <c r="P16" i="27"/>
  <c r="P18" i="27" s="1"/>
  <c r="O16" i="27"/>
  <c r="O18" i="27" s="1"/>
  <c r="N16" i="27"/>
  <c r="N18" i="27" s="1"/>
  <c r="M16" i="27"/>
  <c r="L16" i="27"/>
  <c r="L18" i="27" s="1"/>
  <c r="K16" i="27"/>
  <c r="K18" i="27" s="1"/>
  <c r="J16" i="27"/>
  <c r="J18" i="27" s="1"/>
  <c r="I16" i="27"/>
  <c r="H16" i="27"/>
  <c r="H18" i="27" s="1"/>
  <c r="G16" i="27"/>
  <c r="F16" i="27"/>
  <c r="F18" i="27" s="1"/>
  <c r="E16" i="27"/>
  <c r="E18" i="27" s="1"/>
  <c r="D16" i="27"/>
  <c r="D18" i="27" s="1"/>
  <c r="C16" i="27"/>
  <c r="C18" i="27" s="1"/>
  <c r="AE15" i="27"/>
  <c r="AD15" i="27"/>
  <c r="AC15" i="27"/>
  <c r="AB15" i="27"/>
  <c r="AA15" i="27"/>
  <c r="Z15" i="27"/>
  <c r="Y15" i="27"/>
  <c r="X15" i="27"/>
  <c r="W15" i="27"/>
  <c r="V15" i="27"/>
  <c r="U15" i="27"/>
  <c r="T15" i="27"/>
  <c r="S15" i="27"/>
  <c r="R15" i="27"/>
  <c r="AC14" i="27"/>
  <c r="AB14" i="27"/>
  <c r="AA14" i="27"/>
  <c r="W14" i="27"/>
  <c r="P14" i="27"/>
  <c r="AE14" i="27" s="1"/>
  <c r="O14" i="27"/>
  <c r="AD14" i="27" s="1"/>
  <c r="N14" i="27"/>
  <c r="M14" i="27"/>
  <c r="L14" i="27"/>
  <c r="K14" i="27"/>
  <c r="Z14" i="27" s="1"/>
  <c r="J14" i="27"/>
  <c r="Y14" i="27" s="1"/>
  <c r="I14" i="27"/>
  <c r="X14" i="27" s="1"/>
  <c r="H14" i="27"/>
  <c r="G14" i="27"/>
  <c r="V14" i="27" s="1"/>
  <c r="F14" i="27"/>
  <c r="U14" i="27" s="1"/>
  <c r="E14" i="27"/>
  <c r="T14" i="27" s="1"/>
  <c r="D14" i="27"/>
  <c r="S14" i="27" s="1"/>
  <c r="C14" i="27"/>
  <c r="R14" i="27" s="1"/>
  <c r="B14" i="27"/>
  <c r="P6" i="27"/>
  <c r="O6" i="27"/>
  <c r="N6" i="27"/>
  <c r="M6" i="27"/>
  <c r="L6" i="27"/>
  <c r="K6" i="27"/>
  <c r="J6" i="27"/>
  <c r="I6" i="27"/>
  <c r="H6" i="27"/>
  <c r="G6" i="27"/>
  <c r="F6" i="27"/>
  <c r="E6" i="27"/>
  <c r="D6" i="27"/>
  <c r="C6" i="27"/>
  <c r="P5" i="27"/>
  <c r="O5" i="27"/>
  <c r="N5" i="27"/>
  <c r="M5" i="27"/>
  <c r="L5" i="27"/>
  <c r="K5" i="27"/>
  <c r="J5" i="27"/>
  <c r="I5" i="27"/>
  <c r="H5" i="27"/>
  <c r="G5" i="27"/>
  <c r="F5" i="27"/>
  <c r="E5" i="27"/>
  <c r="D5" i="27"/>
  <c r="C5" i="27"/>
  <c r="AA4" i="27"/>
  <c r="U4" i="27"/>
  <c r="T4" i="27"/>
  <c r="P4" i="27"/>
  <c r="AE4" i="27" s="1"/>
  <c r="O4" i="27"/>
  <c r="AD4" i="27" s="1"/>
  <c r="N4" i="27"/>
  <c r="AC4" i="27" s="1"/>
  <c r="M4" i="27"/>
  <c r="AB4" i="27" s="1"/>
  <c r="L4" i="27"/>
  <c r="K4" i="27"/>
  <c r="Z4" i="27" s="1"/>
  <c r="J4" i="27"/>
  <c r="Y4" i="27" s="1"/>
  <c r="I4" i="27"/>
  <c r="X4" i="27" s="1"/>
  <c r="H4" i="27"/>
  <c r="W4" i="27" s="1"/>
  <c r="G4" i="27"/>
  <c r="V4" i="27" s="1"/>
  <c r="F4" i="27"/>
  <c r="E4" i="27"/>
  <c r="D4" i="27"/>
  <c r="S4" i="27" s="1"/>
  <c r="C4" i="27"/>
  <c r="R4" i="27" s="1"/>
  <c r="B4" i="27"/>
  <c r="AE3" i="27"/>
  <c r="AD3" i="27"/>
  <c r="AC3" i="27"/>
  <c r="AB3" i="27"/>
  <c r="AA3" i="27"/>
  <c r="Z3" i="27"/>
  <c r="Y3" i="27"/>
  <c r="X3" i="27"/>
  <c r="W3" i="27"/>
  <c r="V3" i="27"/>
  <c r="U3" i="27"/>
  <c r="T3" i="27"/>
  <c r="S3" i="27"/>
  <c r="R3" i="27"/>
  <c r="E22" i="27" l="1"/>
  <c r="N21" i="27"/>
  <c r="F22" i="27"/>
  <c r="H22" i="27"/>
  <c r="C21" i="27"/>
  <c r="I18" i="27"/>
  <c r="J22" i="27"/>
  <c r="I22" i="27"/>
  <c r="K22" i="27"/>
  <c r="L22" i="27"/>
  <c r="N22" i="27"/>
  <c r="O22" i="27"/>
  <c r="P22" i="27"/>
  <c r="C22" i="27"/>
  <c r="D22" i="27"/>
  <c r="M21" i="27"/>
  <c r="G18" i="27"/>
  <c r="G22" i="27" s="1"/>
  <c r="M18" i="27"/>
  <c r="M22" i="27" s="1"/>
  <c r="D78" i="24" l="1"/>
  <c r="C78" i="24"/>
  <c r="B78" i="24"/>
  <c r="F61" i="15"/>
  <c r="F60" i="15"/>
  <c r="F59" i="15"/>
  <c r="F58" i="15"/>
  <c r="F57" i="15"/>
  <c r="F56" i="15"/>
  <c r="F55" i="15"/>
  <c r="F54" i="15"/>
  <c r="F53" i="15"/>
  <c r="F52" i="15"/>
  <c r="F51" i="15"/>
  <c r="F49" i="15"/>
  <c r="F48" i="15"/>
  <c r="F47" i="15"/>
  <c r="F46" i="15"/>
  <c r="F45" i="15"/>
  <c r="F44" i="15"/>
  <c r="F43" i="15"/>
  <c r="F42" i="15"/>
  <c r="F41" i="15"/>
  <c r="F39" i="15"/>
  <c r="F37" i="15"/>
  <c r="F36" i="15"/>
  <c r="F35" i="15"/>
  <c r="F34" i="15"/>
  <c r="F33" i="15"/>
  <c r="F32" i="15"/>
  <c r="F31" i="15"/>
  <c r="F30" i="15"/>
  <c r="F29" i="15"/>
  <c r="F28" i="15"/>
  <c r="F27" i="15"/>
  <c r="F26" i="15"/>
  <c r="F25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Q9" i="14"/>
  <c r="F9" i="14"/>
  <c r="Q8" i="14"/>
  <c r="F8" i="14"/>
  <c r="Q7" i="14"/>
  <c r="F7" i="14"/>
  <c r="E34" i="12"/>
  <c r="D34" i="12"/>
  <c r="C34" i="12"/>
  <c r="B34" i="12"/>
  <c r="A34" i="12"/>
  <c r="L8" i="10" l="1"/>
  <c r="L7" i="10"/>
  <c r="L6" i="10"/>
  <c r="F6" i="10"/>
  <c r="L5" i="10"/>
  <c r="F5" i="10"/>
  <c r="L4" i="10"/>
  <c r="F4" i="10"/>
</calcChain>
</file>

<file path=xl/sharedStrings.xml><?xml version="1.0" encoding="utf-8"?>
<sst xmlns="http://schemas.openxmlformats.org/spreadsheetml/2006/main" count="1458" uniqueCount="484">
  <si>
    <t>UNBALANCED</t>
  </si>
  <si>
    <t>t-3</t>
  </si>
  <si>
    <t>t-2</t>
  </si>
  <si>
    <t>t-1</t>
  </si>
  <si>
    <t>t</t>
  </si>
  <si>
    <t>t+1</t>
  </si>
  <si>
    <t>t+2</t>
  </si>
  <si>
    <t>t+3</t>
  </si>
  <si>
    <t>t+4</t>
  </si>
  <si>
    <t>t+5</t>
  </si>
  <si>
    <t>t+6</t>
  </si>
  <si>
    <t>t+7</t>
  </si>
  <si>
    <t>t+8</t>
  </si>
  <si>
    <t>t+9</t>
  </si>
  <si>
    <t>t+10</t>
  </si>
  <si>
    <t>Long-Lasting</t>
  </si>
  <si>
    <t>Successful</t>
  </si>
  <si>
    <t>Upper</t>
  </si>
  <si>
    <t>Lower</t>
  </si>
  <si>
    <t>Short-Lived</t>
  </si>
  <si>
    <t>Unsuccessful</t>
  </si>
  <si>
    <t>-</t>
  </si>
  <si>
    <t>TP</t>
  </si>
  <si>
    <t>Long</t>
  </si>
  <si>
    <t>U</t>
  </si>
  <si>
    <t>L</t>
  </si>
  <si>
    <t>Range</t>
  </si>
  <si>
    <t>Short</t>
  </si>
  <si>
    <t>BALANCED</t>
  </si>
  <si>
    <t>Middle</t>
  </si>
  <si>
    <t>Period</t>
  </si>
  <si>
    <t>Suc_lgdppcap_betat1</t>
  </si>
  <si>
    <t>Un_lgdppcap_betat_u1</t>
  </si>
  <si>
    <t>t-11</t>
  </si>
  <si>
    <t>t-10</t>
  </si>
  <si>
    <t>t-9</t>
  </si>
  <si>
    <t>t-8</t>
  </si>
  <si>
    <t>t-7</t>
  </si>
  <si>
    <t>t-6</t>
  </si>
  <si>
    <t>t-5</t>
  </si>
  <si>
    <t>t-4</t>
  </si>
  <si>
    <t>t+11</t>
  </si>
  <si>
    <t>t+12</t>
  </si>
  <si>
    <t>t+13</t>
  </si>
  <si>
    <t>t+14</t>
  </si>
  <si>
    <t>t+15</t>
  </si>
  <si>
    <t>T</t>
  </si>
  <si>
    <t>Figure 4. Total revenue and tax revenue development, 1995 - 2022</t>
  </si>
  <si>
    <t>1. Total Revenue</t>
  </si>
  <si>
    <t>year</t>
  </si>
  <si>
    <t>Low Income Developing Countries (LIDCs)</t>
  </si>
  <si>
    <t>Emerging Market Economies (EMEs)</t>
  </si>
  <si>
    <t>Advanced Economies (AEs)</t>
  </si>
  <si>
    <t>2. Tax Revenue</t>
  </si>
  <si>
    <t>Figure 5: Evolution of Key Revenue Sources in EMDEs Developing Countries with Tax Ratios Below 15
(Percent of GDP)</t>
  </si>
  <si>
    <t>1. Tax Revenue</t>
  </si>
  <si>
    <t>2. Nontax Resource Revenue</t>
  </si>
  <si>
    <t>3. Grants</t>
  </si>
  <si>
    <t>4. Social contributions</t>
  </si>
  <si>
    <t>Non-Resource-Rich LIDCs</t>
  </si>
  <si>
    <t>Resource-Rich LIDCs</t>
  </si>
  <si>
    <t>Non-Resource-Rich EMEs</t>
  </si>
  <si>
    <t>Resource-Rich EMEs</t>
  </si>
  <si>
    <t>Figure 6. Country dispersion around Tax Revenue, 2021</t>
  </si>
  <si>
    <t>TaxRev</t>
  </si>
  <si>
    <t>AEs</t>
  </si>
  <si>
    <t>EMEs</t>
  </si>
  <si>
    <t>LIDCs</t>
  </si>
  <si>
    <t>FCS LIDCs</t>
  </si>
  <si>
    <t>Figure 7. Tax Potential Estimates</t>
  </si>
  <si>
    <t>1. Tax potential and tax gap estimates for 2021</t>
  </si>
  <si>
    <t>2. Estimate controlling for natural resource rents</t>
  </si>
  <si>
    <t>income_group</t>
  </si>
  <si>
    <t>Additional gain from institutional improvement</t>
  </si>
  <si>
    <t>Distance to potential</t>
  </si>
  <si>
    <t>Actual Tax Revenue</t>
  </si>
  <si>
    <t>Figure 8. Tax Potential Estimates and the “Compromiso de Sevilla”</t>
  </si>
  <si>
    <t>Group</t>
  </si>
  <si>
    <t>property_ShortForm_en_displayNam</t>
  </si>
  <si>
    <t>Tax Revenue</t>
  </si>
  <si>
    <t>Tax Gap</t>
  </si>
  <si>
    <t>Compromiso de Sevilla (15 percent)</t>
  </si>
  <si>
    <t>Figure 9: Distribution of Tax Revenue Gains and Losses and Performance Sustainability</t>
  </si>
  <si>
    <t>1. Countries with sustained tax revenue increases</t>
  </si>
  <si>
    <t>2. countries with sustained tax revenue declines</t>
  </si>
  <si>
    <t>Min</t>
  </si>
  <si>
    <t>1st</t>
  </si>
  <si>
    <t>2nd</t>
  </si>
  <si>
    <t>3rd</t>
  </si>
  <si>
    <t>Max</t>
  </si>
  <si>
    <t>Country number</t>
  </si>
  <si>
    <t>Figure 10. Estimates of tax expenditures</t>
  </si>
  <si>
    <t>CIT</t>
  </si>
  <si>
    <t>Other</t>
  </si>
  <si>
    <t>PIT</t>
  </si>
  <si>
    <t>Taxes on Property</t>
  </si>
  <si>
    <t>Taxes on Goods and Services</t>
  </si>
  <si>
    <t>Figure 11: VAT revenue and C-efficiency</t>
  </si>
  <si>
    <t>1. VAT revenue
(percent of GDP)</t>
  </si>
  <si>
    <t>2. VAT C-efficiency
(Percent)</t>
  </si>
  <si>
    <t>Figure 12: Excise Tax Revenue (Percent of GDP)</t>
  </si>
  <si>
    <t>Figure 13: Property tax revenue (Percent of GDP)</t>
  </si>
  <si>
    <t>VAT C-efficiency</t>
  </si>
  <si>
    <t>AEs (10)</t>
  </si>
  <si>
    <t>VAT Compliance Gap by Income Reverse RA-GAP, Average 2010-2023</t>
  </si>
  <si>
    <t>EMEs (55)</t>
  </si>
  <si>
    <t>Source: Barra, Patricio, and Polina Prokof'yeva (2025) “The Reverse Method: An Indirect VAT Gap Estimation Technique." Forthcoming IMF Technical Notes and Manuals, International Monetary Fund, Washington, DC</t>
  </si>
  <si>
    <t>LIDCs (46)</t>
  </si>
  <si>
    <t>Income level</t>
  </si>
  <si>
    <t>Overall Score (Av. Using 55 dimensions)</t>
  </si>
  <si>
    <t xml:space="preserve">Cg </t>
  </si>
  <si>
    <t>Figure 15. VAT Compliance Gap and TADAT Score(Year of TADAT Assessment)</t>
  </si>
  <si>
    <t>Source: Baer, K., Barra, P., Benitez, J. C. (2025). "Closing the gap: How tax administration performance shapes compliance." Forthcoming IMF Working Paper. International Monetary Fund, Washington, DC.</t>
  </si>
  <si>
    <t>Cg (Av. T-1,T,T+1)</t>
  </si>
  <si>
    <t>\</t>
  </si>
  <si>
    <t>Operation strength</t>
  </si>
  <si>
    <t>Tax to GDP (percentage)</t>
  </si>
  <si>
    <t>AND</t>
  </si>
  <si>
    <t>AUS</t>
  </si>
  <si>
    <t>AUT</t>
  </si>
  <si>
    <t>BEL</t>
  </si>
  <si>
    <t>CAN</t>
  </si>
  <si>
    <t>CHE</t>
  </si>
  <si>
    <t>CYP</t>
  </si>
  <si>
    <t>DEU</t>
  </si>
  <si>
    <t>DNK</t>
  </si>
  <si>
    <t>ESP</t>
  </si>
  <si>
    <t>EST</t>
  </si>
  <si>
    <t>FIN</t>
  </si>
  <si>
    <t>FRA</t>
  </si>
  <si>
    <t>Figure 16: ISORA operational practices and revenue collection</t>
  </si>
  <si>
    <t>GBR</t>
  </si>
  <si>
    <t>GRC</t>
  </si>
  <si>
    <t>HRV</t>
  </si>
  <si>
    <t>IRL</t>
  </si>
  <si>
    <t>ISL</t>
  </si>
  <si>
    <t>ISR</t>
  </si>
  <si>
    <t>ITA</t>
  </si>
  <si>
    <t>JPN</t>
  </si>
  <si>
    <t>KOR</t>
  </si>
  <si>
    <t>LTU</t>
  </si>
  <si>
    <t>LUX</t>
  </si>
  <si>
    <t>MLT</t>
  </si>
  <si>
    <t>NLD</t>
  </si>
  <si>
    <t>NOR</t>
  </si>
  <si>
    <t>NZL</t>
  </si>
  <si>
    <t>PRT</t>
  </si>
  <si>
    <t>SGP</t>
  </si>
  <si>
    <t>SVK</t>
  </si>
  <si>
    <t>SVN</t>
  </si>
  <si>
    <t>SWE</t>
  </si>
  <si>
    <t>USA</t>
  </si>
  <si>
    <t>AGO</t>
  </si>
  <si>
    <t>ALB</t>
  </si>
  <si>
    <t>ARG</t>
  </si>
  <si>
    <t>ARM</t>
  </si>
  <si>
    <t>ATG</t>
  </si>
  <si>
    <t>Source: Atsebi and others (2025); ISORA 2023.</t>
  </si>
  <si>
    <t>AZE</t>
  </si>
  <si>
    <t>G20</t>
  </si>
  <si>
    <t>BGR</t>
  </si>
  <si>
    <t>BIH</t>
  </si>
  <si>
    <t>BLZ</t>
  </si>
  <si>
    <t>BOL</t>
  </si>
  <si>
    <t>BRA</t>
  </si>
  <si>
    <t>BRB</t>
  </si>
  <si>
    <t>BWA</t>
  </si>
  <si>
    <t>CHL</t>
  </si>
  <si>
    <t>CHN</t>
  </si>
  <si>
    <t>COL</t>
  </si>
  <si>
    <t>CPV</t>
  </si>
  <si>
    <t>CRI</t>
  </si>
  <si>
    <t>DMA</t>
  </si>
  <si>
    <t>DOM</t>
  </si>
  <si>
    <t>ECU</t>
  </si>
  <si>
    <t>GAB</t>
  </si>
  <si>
    <t>GEO</t>
  </si>
  <si>
    <t>GNQ</t>
  </si>
  <si>
    <t>GRD</t>
  </si>
  <si>
    <t>GTM</t>
  </si>
  <si>
    <t>GUY</t>
  </si>
  <si>
    <t>HUN</t>
  </si>
  <si>
    <t>IDN</t>
  </si>
  <si>
    <t>IND</t>
  </si>
  <si>
    <t>JAM</t>
  </si>
  <si>
    <t>KAZ</t>
  </si>
  <si>
    <t>KNA</t>
  </si>
  <si>
    <t>KOS</t>
  </si>
  <si>
    <t>LCA</t>
  </si>
  <si>
    <t>LKA</t>
  </si>
  <si>
    <t>MAR</t>
  </si>
  <si>
    <t>MDV</t>
  </si>
  <si>
    <t>MEX</t>
  </si>
  <si>
    <t>MHL</t>
  </si>
  <si>
    <t>MKD</t>
  </si>
  <si>
    <t>MNE</t>
  </si>
  <si>
    <t>MNG</t>
  </si>
  <si>
    <t>MUS</t>
  </si>
  <si>
    <t>MYS</t>
  </si>
  <si>
    <t>NAM</t>
  </si>
  <si>
    <t>PAN</t>
  </si>
  <si>
    <t>PER</t>
  </si>
  <si>
    <t>PHL</t>
  </si>
  <si>
    <t>POL</t>
  </si>
  <si>
    <t>PRY</t>
  </si>
  <si>
    <t>ROU</t>
  </si>
  <si>
    <t>RUS</t>
  </si>
  <si>
    <t>SLV</t>
  </si>
  <si>
    <t>SRB</t>
  </si>
  <si>
    <t>SUR</t>
  </si>
  <si>
    <t>SWZ</t>
  </si>
  <si>
    <t>SYC</t>
  </si>
  <si>
    <t>THA</t>
  </si>
  <si>
    <t>TON</t>
  </si>
  <si>
    <t>TTO</t>
  </si>
  <si>
    <t>TUR</t>
  </si>
  <si>
    <t>TUV</t>
  </si>
  <si>
    <t>UKR</t>
  </si>
  <si>
    <t>URY</t>
  </si>
  <si>
    <t>VCT</t>
  </si>
  <si>
    <t>VUT</t>
  </si>
  <si>
    <t>WSM</t>
  </si>
  <si>
    <t>ZAF</t>
  </si>
  <si>
    <t>AFG</t>
  </si>
  <si>
    <t>BDI</t>
  </si>
  <si>
    <t>BEN</t>
  </si>
  <si>
    <t>BFA</t>
  </si>
  <si>
    <t>BGD</t>
  </si>
  <si>
    <t>BTN</t>
  </si>
  <si>
    <t>CAF</t>
  </si>
  <si>
    <t>CIV</t>
  </si>
  <si>
    <t>CMR</t>
  </si>
  <si>
    <t>COD</t>
  </si>
  <si>
    <t>COG</t>
  </si>
  <si>
    <t>ETH</t>
  </si>
  <si>
    <t>GHA</t>
  </si>
  <si>
    <t>GIN</t>
  </si>
  <si>
    <t>GMB</t>
  </si>
  <si>
    <t>GNB</t>
  </si>
  <si>
    <t>HND</t>
  </si>
  <si>
    <t>KEN</t>
  </si>
  <si>
    <t>KGZ</t>
  </si>
  <si>
    <t>KHM</t>
  </si>
  <si>
    <t>LAO</t>
  </si>
  <si>
    <t>LBR</t>
  </si>
  <si>
    <t>LSO</t>
  </si>
  <si>
    <t>MDA</t>
  </si>
  <si>
    <t>MDG</t>
  </si>
  <si>
    <t>MLI</t>
  </si>
  <si>
    <t>MMR</t>
  </si>
  <si>
    <t>MRT</t>
  </si>
  <si>
    <t>MWI</t>
  </si>
  <si>
    <t>NER</t>
  </si>
  <si>
    <t>NGA</t>
  </si>
  <si>
    <t>NIC</t>
  </si>
  <si>
    <t>PNG</t>
  </si>
  <si>
    <t>RWA</t>
  </si>
  <si>
    <t>SEN</t>
  </si>
  <si>
    <t>SLB</t>
  </si>
  <si>
    <t>SLE</t>
  </si>
  <si>
    <t>STP</t>
  </si>
  <si>
    <t>TCD</t>
  </si>
  <si>
    <t>TGO</t>
  </si>
  <si>
    <t>TJK</t>
  </si>
  <si>
    <t>TZA</t>
  </si>
  <si>
    <t>UGA</t>
  </si>
  <si>
    <t>VNM</t>
  </si>
  <si>
    <t>ZMB</t>
  </si>
  <si>
    <t>ZWE</t>
  </si>
  <si>
    <t>Compliance Management</t>
  </si>
  <si>
    <t>Digitalization</t>
  </si>
  <si>
    <t>Governance</t>
  </si>
  <si>
    <t>HR Management and Development</t>
  </si>
  <si>
    <t>Management Autonomy</t>
  </si>
  <si>
    <t>Public Trust</t>
  </si>
  <si>
    <t>Taxpayer Service</t>
  </si>
  <si>
    <t>All Countries</t>
  </si>
  <si>
    <t>FCS</t>
  </si>
  <si>
    <t>SDS</t>
  </si>
  <si>
    <t>Figure 17. Average Scores for ISORA 2022 Indices</t>
  </si>
  <si>
    <t>Figure 16a</t>
  </si>
  <si>
    <t>LTO/P</t>
  </si>
  <si>
    <t>Simplified tax regime</t>
  </si>
  <si>
    <t>HNWI</t>
  </si>
  <si>
    <t>Figure 16b, 16c</t>
  </si>
  <si>
    <t>Corporate TPs managed through LTO/P as percent of active CIT taxpayers</t>
  </si>
  <si>
    <t>Percent FTEs in LTO/P</t>
  </si>
  <si>
    <t>Percent auditors in LTO/P</t>
  </si>
  <si>
    <t>Percent of all audits undertaken in LTO/P</t>
  </si>
  <si>
    <t>Percentage of net revenue collected through LTO/P</t>
  </si>
  <si>
    <t>Corporate LTs per FTE in LTO/P</t>
  </si>
  <si>
    <t>Corporate LTs per audit FTE in LTO/P</t>
  </si>
  <si>
    <t>LATAM</t>
  </si>
  <si>
    <t>ALL</t>
  </si>
  <si>
    <t>Only documentary examination</t>
  </si>
  <si>
    <t>Physical inspection</t>
  </si>
  <si>
    <t>Green -no examination</t>
  </si>
  <si>
    <t>No inspection/examination</t>
  </si>
  <si>
    <t>Low Income</t>
  </si>
  <si>
    <t>AFR</t>
  </si>
  <si>
    <t>Emerging Markets</t>
  </si>
  <si>
    <t>APD</t>
  </si>
  <si>
    <t>Advanced Economies</t>
  </si>
  <si>
    <t>EUR</t>
  </si>
  <si>
    <t>WHD</t>
  </si>
  <si>
    <t>Figure 19 Customs Administration Risk Management Selectivity Channels</t>
  </si>
  <si>
    <t>Mês</t>
  </si>
  <si>
    <t>Qtd. Declarações Enviadas</t>
  </si>
  <si>
    <t>Tax</t>
  </si>
  <si>
    <t>Customs</t>
  </si>
  <si>
    <t>Appendix 1: Countries with a gain of at least 5 percent of GDP over the period 1990-2022</t>
  </si>
  <si>
    <t>Countries</t>
  </si>
  <si>
    <t>Income Group</t>
  </si>
  <si>
    <t>Number of years of gains</t>
  </si>
  <si>
    <t>Number of gain episodes</t>
  </si>
  <si>
    <t>Percentage of gain years</t>
  </si>
  <si>
    <t>Total gains</t>
  </si>
  <si>
    <t>Gain per episode</t>
  </si>
  <si>
    <t>Gain per year</t>
  </si>
  <si>
    <t>Nauru</t>
  </si>
  <si>
    <t>EME</t>
  </si>
  <si>
    <t>Kosovo</t>
  </si>
  <si>
    <t>Georgia</t>
  </si>
  <si>
    <t>Zimbabwe</t>
  </si>
  <si>
    <t>LIDC</t>
  </si>
  <si>
    <t>Nepal</t>
  </si>
  <si>
    <t>The Bahamas</t>
  </si>
  <si>
    <t>West Bank and Gaza</t>
  </si>
  <si>
    <t>Afghanistan</t>
  </si>
  <si>
    <t>St. Vincent and the Grenadines</t>
  </si>
  <si>
    <t>Argentina</t>
  </si>
  <si>
    <t>Mozambique</t>
  </si>
  <si>
    <t>Tanzania</t>
  </si>
  <si>
    <t>Greece</t>
  </si>
  <si>
    <t>AE</t>
  </si>
  <si>
    <t>Nicaragua</t>
  </si>
  <si>
    <t>Democratic Republic of the Congo</t>
  </si>
  <si>
    <t>El Salvador</t>
  </si>
  <si>
    <t>Maldives</t>
  </si>
  <si>
    <t>Malawi</t>
  </si>
  <si>
    <t>Tonga</t>
  </si>
  <si>
    <t>Kyrgyz Republic</t>
  </si>
  <si>
    <t>Jamaica</t>
  </si>
  <si>
    <t>Armenia</t>
  </si>
  <si>
    <t>Solomon Islands</t>
  </si>
  <si>
    <t>Slovenia</t>
  </si>
  <si>
    <t>Cambodia</t>
  </si>
  <si>
    <t>Ghana</t>
  </si>
  <si>
    <t>Azerbaijan</t>
  </si>
  <si>
    <t>Timor-Leste</t>
  </si>
  <si>
    <t>Honduras</t>
  </si>
  <si>
    <t>Guinea-Bissau</t>
  </si>
  <si>
    <t>Tajikistan</t>
  </si>
  <si>
    <t>Burkina Faso</t>
  </si>
  <si>
    <t>Micronesia</t>
  </si>
  <si>
    <t>Burundi</t>
  </si>
  <si>
    <t>Montenegro</t>
  </si>
  <si>
    <t>Korea</t>
  </si>
  <si>
    <t>Tunisia</t>
  </si>
  <si>
    <t>Albania</t>
  </si>
  <si>
    <t>Cyprus</t>
  </si>
  <si>
    <t>France</t>
  </si>
  <si>
    <t>Norway</t>
  </si>
  <si>
    <t>Chile</t>
  </si>
  <si>
    <t>Belize</t>
  </si>
  <si>
    <t>Italy</t>
  </si>
  <si>
    <t>Saudi Arabia</t>
  </si>
  <si>
    <t>Senegal</t>
  </si>
  <si>
    <t>Benin</t>
  </si>
  <si>
    <t>Samoa</t>
  </si>
  <si>
    <t>Rwanda</t>
  </si>
  <si>
    <t>United Kingdom</t>
  </si>
  <si>
    <t>LIDCs (22 countries)</t>
  </si>
  <si>
    <t>EMEs (20 countries)</t>
  </si>
  <si>
    <t>AEs (8 countries)</t>
  </si>
  <si>
    <t>Appendix 2: Countries with a loss over the period 1990-2022</t>
  </si>
  <si>
    <t>Number of years of loss</t>
  </si>
  <si>
    <t>Number of loss episodes</t>
  </si>
  <si>
    <t>Percentage of loss years</t>
  </si>
  <si>
    <t>Total loss</t>
  </si>
  <si>
    <t>Loss per episode</t>
  </si>
  <si>
    <t>Loss per year</t>
  </si>
  <si>
    <t>Algeria</t>
  </si>
  <si>
    <t>Bosnia and Herzegovina</t>
  </si>
  <si>
    <t>Botswana</t>
  </si>
  <si>
    <t>Canada</t>
  </si>
  <si>
    <t>Central African Republic</t>
  </si>
  <si>
    <t>Croatia</t>
  </si>
  <si>
    <t>Czech Republic</t>
  </si>
  <si>
    <t>Djibouti</t>
  </si>
  <si>
    <t>Ecuador</t>
  </si>
  <si>
    <t>Equatorial Guinea</t>
  </si>
  <si>
    <t>Eritrea</t>
  </si>
  <si>
    <t>Estonia</t>
  </si>
  <si>
    <t>Ethiopia</t>
  </si>
  <si>
    <t>Fiji</t>
  </si>
  <si>
    <t>Finland</t>
  </si>
  <si>
    <t>Guyana</t>
  </si>
  <si>
    <t>Hungary</t>
  </si>
  <si>
    <t>Ireland</t>
  </si>
  <si>
    <t>Israel</t>
  </si>
  <si>
    <t>Kiribati</t>
  </si>
  <si>
    <t>Lao P.D.R</t>
  </si>
  <si>
    <t>Latvia</t>
  </si>
  <si>
    <t>Lebanon</t>
  </si>
  <si>
    <t>Libya</t>
  </si>
  <si>
    <t>Malaysia</t>
  </si>
  <si>
    <t>Marshall Islands</t>
  </si>
  <si>
    <t>Moldova</t>
  </si>
  <si>
    <t>Mongolia</t>
  </si>
  <si>
    <t>Nigeria</t>
  </si>
  <si>
    <t>North Macedonia</t>
  </si>
  <si>
    <t>Panama</t>
  </si>
  <si>
    <t>Papua New Guinea</t>
  </si>
  <si>
    <t>Paraguay</t>
  </si>
  <si>
    <t>Poland</t>
  </si>
  <si>
    <t>Republic of Congo</t>
  </si>
  <si>
    <t>Romania</t>
  </si>
  <si>
    <t>Sao Tome and Principe</t>
  </si>
  <si>
    <t>Seychelles</t>
  </si>
  <si>
    <t>Singapore</t>
  </si>
  <si>
    <t>Slovak Republic</t>
  </si>
  <si>
    <t>Sri Lanka</t>
  </si>
  <si>
    <t>Sudan</t>
  </si>
  <si>
    <t>Thailand</t>
  </si>
  <si>
    <t>Trinidad and Tobago</t>
  </si>
  <si>
    <t>Turkmenistan</t>
  </si>
  <si>
    <t>Tuvalu</t>
  </si>
  <si>
    <t>Türkiye</t>
  </si>
  <si>
    <t>UAE</t>
  </si>
  <si>
    <t>Uzbekistan</t>
  </si>
  <si>
    <t>Vanuatu</t>
  </si>
  <si>
    <t>Venezuela</t>
  </si>
  <si>
    <t>Yemen</t>
  </si>
  <si>
    <t>Zambia</t>
  </si>
  <si>
    <t>LIDCs (15 countries)</t>
  </si>
  <si>
    <t>EMEs (29 countries)</t>
  </si>
  <si>
    <t>AEs (9 countries)</t>
  </si>
  <si>
    <t>Appendix 3: Classification of countries with a tax-to-GDP ratio below 15 percent in 2022</t>
  </si>
  <si>
    <t>Country</t>
  </si>
  <si>
    <t>Resource endowment status</t>
  </si>
  <si>
    <t>Income group</t>
  </si>
  <si>
    <t>FCS status</t>
  </si>
  <si>
    <t>Angola</t>
  </si>
  <si>
    <t>Resource-Rich</t>
  </si>
  <si>
    <t>Non FCS</t>
  </si>
  <si>
    <t>Non-Resource Rich</t>
  </si>
  <si>
    <t>Bangladesh</t>
  </si>
  <si>
    <t>Brunei Darussalam</t>
  </si>
  <si>
    <t>Bhutan</t>
  </si>
  <si>
    <t>China</t>
  </si>
  <si>
    <t>Cote d'Ivoire</t>
  </si>
  <si>
    <t>Comoros</t>
  </si>
  <si>
    <t>Costa Rica</t>
  </si>
  <si>
    <t>Dominican Republic</t>
  </si>
  <si>
    <t>Egypt</t>
  </si>
  <si>
    <t>Gabon</t>
  </si>
  <si>
    <t>Guinea</t>
  </si>
  <si>
    <t>The Gambia</t>
  </si>
  <si>
    <t>Guatemala</t>
  </si>
  <si>
    <t>Haiti</t>
  </si>
  <si>
    <t>Indonesia</t>
  </si>
  <si>
    <t>Iran</t>
  </si>
  <si>
    <t>Iraq</t>
  </si>
  <si>
    <t>Kenya</t>
  </si>
  <si>
    <t>St. Kitts and Nevis</t>
  </si>
  <si>
    <t>Kuwait</t>
  </si>
  <si>
    <t>Liberia</t>
  </si>
  <si>
    <t>Madagascar</t>
  </si>
  <si>
    <t>Mexico</t>
  </si>
  <si>
    <t>Mali</t>
  </si>
  <si>
    <t>Myanmar</t>
  </si>
  <si>
    <t>Mauritania</t>
  </si>
  <si>
    <t>Niger</t>
  </si>
  <si>
    <t>Oman</t>
  </si>
  <si>
    <t>Pakistan</t>
  </si>
  <si>
    <t>Qatar</t>
  </si>
  <si>
    <t>Sierra Leone</t>
  </si>
  <si>
    <t>Somalia</t>
  </si>
  <si>
    <t>South Sudan</t>
  </si>
  <si>
    <t>Chad</t>
  </si>
  <si>
    <t>Togo</t>
  </si>
  <si>
    <t>Uganda</t>
  </si>
  <si>
    <t>Vietnam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</si>
</sst>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"/>
    <numFmt numFmtId="166" formatCode="#,##0.0"/>
  </numFmts>
  <fonts count="18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Lucida Sans Unicode"/>
      <family val="2"/>
    </font>
    <font>
      <b/>
      <sz val="10"/>
      <color rgb="FF000000"/>
      <name val="Lucida Sans Unicode"/>
      <family val="2"/>
    </font>
    <font>
      <sz val="10"/>
      <color rgb="FF000000"/>
      <name val="Calibri"/>
      <family val="2"/>
      <scheme val="minor"/>
    </font>
    <font>
      <sz val="9"/>
      <color rgb="FF404040"/>
      <name val="Calibri"/>
      <family val="2"/>
      <scheme val="minor"/>
    </font>
    <font>
      <b/>
      <sz val="10"/>
      <name val="Arial"/>
      <family val="2"/>
    </font>
    <font>
      <sz val="8"/>
      <color theme="1"/>
      <name val="Arial"/>
      <family val="2"/>
    </font>
    <font>
      <sz val="10"/>
      <color rgb="FF000000"/>
      <name val="Lucida Sans Unicode"/>
      <family val="2"/>
    </font>
    <font>
      <sz val="11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5" fillId="0" borderId="0"/>
    <xf numFmtId="0" fontId="3" fillId="0" borderId="0"/>
    <xf numFmtId="0" fontId="2" fillId="0" borderId="0"/>
    <xf numFmtId="0" fontId="2" fillId="0" borderId="0"/>
    <xf numFmtId="0" fontId="11" fillId="0" borderId="0"/>
    <xf numFmtId="9" fontId="2" fillId="0" borderId="0" applyFont="0" applyFill="0" applyBorder="0" applyAlignment="0" applyProtection="0"/>
    <xf numFmtId="0" fontId="12" fillId="0" borderId="0"/>
    <xf numFmtId="0" fontId="15" fillId="0" borderId="0"/>
    <xf numFmtId="0" fontId="1" fillId="0" borderId="0"/>
    <xf numFmtId="0" fontId="1" fillId="0" borderId="0"/>
  </cellStyleXfs>
  <cellXfs count="95">
    <xf numFmtId="0" fontId="0" fillId="0" borderId="0" xfId="0"/>
    <xf numFmtId="0" fontId="6" fillId="2" borderId="0" xfId="1" applyFont="1" applyFill="1" applyAlignment="1">
      <alignment vertical="center" wrapText="1"/>
    </xf>
    <xf numFmtId="0" fontId="5" fillId="0" borderId="0" xfId="1" applyAlignment="1">
      <alignment vertical="center" wrapText="1"/>
    </xf>
    <xf numFmtId="0" fontId="7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 wrapText="1" readingOrder="1"/>
    </xf>
    <xf numFmtId="0" fontId="5" fillId="0" borderId="1" xfId="1" applyBorder="1" applyAlignment="1">
      <alignment vertical="center" wrapText="1"/>
    </xf>
    <xf numFmtId="164" fontId="5" fillId="0" borderId="1" xfId="1" applyNumberFormat="1" applyBorder="1" applyAlignment="1">
      <alignment vertical="center" wrapText="1"/>
    </xf>
    <xf numFmtId="0" fontId="3" fillId="0" borderId="0" xfId="2"/>
    <xf numFmtId="0" fontId="3" fillId="3" borderId="0" xfId="2" applyFill="1"/>
    <xf numFmtId="0" fontId="3" fillId="0" borderId="0" xfId="2" applyAlignment="1">
      <alignment wrapText="1"/>
    </xf>
    <xf numFmtId="0" fontId="9" fillId="0" borderId="0" xfId="2" applyFont="1"/>
    <xf numFmtId="0" fontId="10" fillId="0" borderId="0" xfId="2" applyFont="1" applyAlignment="1">
      <alignment wrapText="1"/>
    </xf>
    <xf numFmtId="0" fontId="10" fillId="0" borderId="0" xfId="2" applyFont="1"/>
    <xf numFmtId="0" fontId="4" fillId="0" borderId="0" xfId="2" applyFont="1"/>
    <xf numFmtId="0" fontId="2" fillId="0" borderId="0" xfId="3"/>
    <xf numFmtId="17" fontId="0" fillId="0" borderId="0" xfId="0" applyNumberFormat="1"/>
    <xf numFmtId="164" fontId="2" fillId="0" borderId="1" xfId="4" applyNumberFormat="1" applyBorder="1"/>
    <xf numFmtId="1" fontId="4" fillId="0" borderId="1" xfId="4" applyNumberFormat="1" applyFont="1" applyBorder="1" applyAlignment="1">
      <alignment horizontal="center"/>
    </xf>
    <xf numFmtId="164" fontId="4" fillId="0" borderId="1" xfId="4" applyNumberFormat="1" applyFont="1" applyBorder="1"/>
    <xf numFmtId="0" fontId="11" fillId="0" borderId="0" xfId="5" applyAlignment="1">
      <alignment wrapText="1"/>
    </xf>
    <xf numFmtId="0" fontId="11" fillId="0" borderId="0" xfId="5"/>
    <xf numFmtId="9" fontId="0" fillId="0" borderId="0" xfId="6" applyFont="1"/>
    <xf numFmtId="165" fontId="11" fillId="0" borderId="0" xfId="5" applyNumberFormat="1"/>
    <xf numFmtId="0" fontId="13" fillId="0" borderId="0" xfId="7" applyFont="1"/>
    <xf numFmtId="0" fontId="12" fillId="0" borderId="0" xfId="7"/>
    <xf numFmtId="0" fontId="14" fillId="0" borderId="0" xfId="7" applyFont="1"/>
    <xf numFmtId="0" fontId="16" fillId="0" borderId="0" xfId="8" applyFont="1"/>
    <xf numFmtId="0" fontId="15" fillId="0" borderId="0" xfId="8"/>
    <xf numFmtId="0" fontId="15" fillId="0" borderId="0" xfId="8" applyAlignment="1">
      <alignment horizontal="center" wrapText="1"/>
    </xf>
    <xf numFmtId="49" fontId="15" fillId="0" borderId="0" xfId="8" applyNumberFormat="1"/>
    <xf numFmtId="166" fontId="15" fillId="0" borderId="0" xfId="8" applyNumberFormat="1"/>
    <xf numFmtId="0" fontId="15" fillId="4" borderId="0" xfId="8" applyFill="1"/>
    <xf numFmtId="0" fontId="9" fillId="0" borderId="0" xfId="8" applyFont="1"/>
    <xf numFmtId="164" fontId="15" fillId="0" borderId="0" xfId="8" applyNumberFormat="1"/>
    <xf numFmtId="164" fontId="15" fillId="5" borderId="0" xfId="8" applyNumberFormat="1" applyFill="1"/>
    <xf numFmtId="0" fontId="15" fillId="5" borderId="0" xfId="8" applyFill="1"/>
    <xf numFmtId="164" fontId="15" fillId="4" borderId="0" xfId="8" applyNumberFormat="1" applyFill="1"/>
    <xf numFmtId="0" fontId="9" fillId="0" borderId="3" xfId="8" applyFont="1" applyBorder="1"/>
    <xf numFmtId="0" fontId="15" fillId="0" borderId="3" xfId="8" applyBorder="1"/>
    <xf numFmtId="0" fontId="15" fillId="0" borderId="4" xfId="8" applyBorder="1"/>
    <xf numFmtId="0" fontId="9" fillId="0" borderId="2" xfId="8" applyFont="1" applyBorder="1"/>
    <xf numFmtId="0" fontId="9" fillId="0" borderId="4" xfId="8" applyFont="1" applyBorder="1"/>
    <xf numFmtId="0" fontId="1" fillId="0" borderId="0" xfId="9"/>
    <xf numFmtId="0" fontId="9" fillId="0" borderId="0" xfId="8" applyFont="1" applyAlignment="1">
      <alignment horizontal="left" vertical="center"/>
    </xf>
    <xf numFmtId="0" fontId="15" fillId="0" borderId="0" xfId="8" applyAlignment="1">
      <alignment horizontal="right"/>
    </xf>
    <xf numFmtId="0" fontId="9" fillId="0" borderId="3" xfId="8" applyFont="1" applyBorder="1" applyAlignment="1">
      <alignment vertical="center" wrapText="1"/>
    </xf>
    <xf numFmtId="0" fontId="9" fillId="0" borderId="3" xfId="8" applyFont="1" applyBorder="1" applyAlignment="1">
      <alignment horizontal="right" vertical="center" wrapText="1"/>
    </xf>
    <xf numFmtId="166" fontId="15" fillId="0" borderId="0" xfId="8" applyNumberFormat="1" applyAlignment="1">
      <alignment horizontal="right"/>
    </xf>
    <xf numFmtId="0" fontId="15" fillId="0" borderId="5" xfId="8" applyBorder="1"/>
    <xf numFmtId="1" fontId="15" fillId="0" borderId="5" xfId="8" applyNumberFormat="1" applyBorder="1" applyAlignment="1">
      <alignment horizontal="right"/>
    </xf>
    <xf numFmtId="164" fontId="15" fillId="0" borderId="5" xfId="8" applyNumberFormat="1" applyBorder="1" applyAlignment="1">
      <alignment horizontal="right"/>
    </xf>
    <xf numFmtId="1" fontId="15" fillId="0" borderId="0" xfId="8" applyNumberFormat="1" applyAlignment="1">
      <alignment horizontal="right"/>
    </xf>
    <xf numFmtId="164" fontId="15" fillId="0" borderId="0" xfId="8" applyNumberFormat="1" applyAlignment="1">
      <alignment horizontal="right"/>
    </xf>
    <xf numFmtId="0" fontId="15" fillId="0" borderId="6" xfId="8" applyBorder="1"/>
    <xf numFmtId="1" fontId="15" fillId="0" borderId="6" xfId="8" applyNumberFormat="1" applyBorder="1" applyAlignment="1">
      <alignment horizontal="right"/>
    </xf>
    <xf numFmtId="164" fontId="15" fillId="0" borderId="6" xfId="8" applyNumberFormat="1" applyBorder="1" applyAlignment="1">
      <alignment horizontal="right"/>
    </xf>
    <xf numFmtId="0" fontId="9" fillId="0" borderId="0" xfId="8" applyFont="1" applyAlignment="1">
      <alignment vertical="center"/>
    </xf>
    <xf numFmtId="0" fontId="15" fillId="0" borderId="0" xfId="8" applyAlignment="1">
      <alignment horizontal="left"/>
    </xf>
    <xf numFmtId="0" fontId="1" fillId="0" borderId="0" xfId="10"/>
    <xf numFmtId="0" fontId="4" fillId="0" borderId="7" xfId="10" applyFont="1" applyBorder="1" applyAlignment="1">
      <alignment horizontal="center"/>
    </xf>
    <xf numFmtId="0" fontId="4" fillId="0" borderId="1" xfId="10" applyFont="1" applyBorder="1" applyAlignment="1">
      <alignment horizontal="center"/>
    </xf>
    <xf numFmtId="0" fontId="1" fillId="0" borderId="1" xfId="10" applyBorder="1"/>
    <xf numFmtId="0" fontId="1" fillId="0" borderId="2" xfId="10" applyBorder="1"/>
    <xf numFmtId="0" fontId="1" fillId="0" borderId="3" xfId="10" applyBorder="1"/>
    <xf numFmtId="0" fontId="1" fillId="0" borderId="4" xfId="10" applyBorder="1"/>
    <xf numFmtId="0" fontId="1" fillId="0" borderId="1" xfId="10" applyBorder="1" applyAlignment="1">
      <alignment horizontal="center" vertical="top"/>
    </xf>
    <xf numFmtId="0" fontId="1" fillId="0" borderId="8" xfId="10" applyBorder="1"/>
    <xf numFmtId="0" fontId="1" fillId="0" borderId="5" xfId="10" applyBorder="1"/>
    <xf numFmtId="0" fontId="1" fillId="0" borderId="9" xfId="10" applyBorder="1"/>
    <xf numFmtId="0" fontId="1" fillId="0" borderId="10" xfId="10" applyBorder="1"/>
    <xf numFmtId="0" fontId="1" fillId="0" borderId="11" xfId="10" applyBorder="1"/>
    <xf numFmtId="0" fontId="1" fillId="0" borderId="12" xfId="10" applyBorder="1"/>
    <xf numFmtId="0" fontId="1" fillId="0" borderId="6" xfId="10" applyBorder="1"/>
    <xf numFmtId="0" fontId="1" fillId="0" borderId="13" xfId="10" applyBorder="1"/>
    <xf numFmtId="0" fontId="1" fillId="0" borderId="0" xfId="10" applyAlignment="1">
      <alignment horizontal="left"/>
    </xf>
    <xf numFmtId="0" fontId="0" fillId="4" borderId="0" xfId="0" applyFill="1"/>
    <xf numFmtId="0" fontId="17" fillId="6" borderId="0" xfId="7" applyFont="1" applyFill="1"/>
    <xf numFmtId="0" fontId="17" fillId="6" borderId="0" xfId="10" applyFont="1" applyFill="1"/>
    <xf numFmtId="2" fontId="1" fillId="0" borderId="0" xfId="10" applyNumberFormat="1"/>
    <xf numFmtId="2" fontId="12" fillId="0" borderId="0" xfId="7" applyNumberFormat="1"/>
    <xf numFmtId="0" fontId="1" fillId="4" borderId="0" xfId="10" applyFill="1"/>
    <xf numFmtId="0" fontId="4" fillId="0" borderId="6" xfId="10" applyFont="1" applyBorder="1" applyAlignment="1">
      <alignment horizontal="center"/>
    </xf>
    <xf numFmtId="0" fontId="1" fillId="0" borderId="1" xfId="10" applyBorder="1" applyAlignment="1">
      <alignment horizontal="center" vertical="center"/>
    </xf>
    <xf numFmtId="0" fontId="9" fillId="0" borderId="2" xfId="8" applyFont="1" applyBorder="1" applyAlignment="1">
      <alignment horizontal="center"/>
    </xf>
    <xf numFmtId="0" fontId="9" fillId="0" borderId="3" xfId="8" applyFont="1" applyBorder="1" applyAlignment="1">
      <alignment horizontal="center"/>
    </xf>
    <xf numFmtId="0" fontId="9" fillId="0" borderId="4" xfId="8" applyFont="1" applyBorder="1" applyAlignment="1">
      <alignment horizontal="center"/>
    </xf>
    <xf numFmtId="0" fontId="15" fillId="0" borderId="0" xfId="8" applyAlignment="1">
      <alignment horizontal="left" wrapText="1"/>
    </xf>
    <xf numFmtId="0" fontId="7" fillId="0" borderId="0" xfId="1" applyFont="1" applyAlignment="1">
      <alignment horizontal="center" vertical="center" wrapText="1"/>
    </xf>
    <xf numFmtId="0" fontId="15" fillId="0" borderId="0" xfId="8" applyFont="1"/>
    <xf numFmtId="164" fontId="15" fillId="0" borderId="0" xfId="8" applyNumberFormat="1" applyFont="1"/>
    <xf numFmtId="0" fontId="15" fillId="0" borderId="0" xfId="8" applyFont="1" applyAlignment="1">
      <alignment wrapText="1"/>
    </xf>
    <xf numFmtId="0" fontId="15" fillId="0" borderId="0" xfId="8" applyFont="1" applyAlignment="1">
      <alignment horizontal="center" wrapText="1"/>
    </xf>
    <xf numFmtId="0" fontId="1" fillId="0" borderId="0" xfId="2" applyFont="1"/>
    <xf numFmtId="0" fontId="15" fillId="0" borderId="5" xfId="8" applyFont="1" applyBorder="1"/>
    <xf numFmtId="0" fontId="15" fillId="0" borderId="6" xfId="8" applyFont="1" applyBorder="1"/>
  </cellXfs>
  <cellStyles count="11">
    <cellStyle name="Normal" xfId="0" builtinId="0"/>
    <cellStyle name="Normal 2" xfId="1" xr:uid="{F5783AA2-198F-4B4E-B4E9-EFB19BA1E1BE}"/>
    <cellStyle name="Normal 2 2" xfId="7" xr:uid="{380694A8-BA9F-42EF-B246-DE5D6207090A}"/>
    <cellStyle name="Normal 3" xfId="2" xr:uid="{05A2FE22-079E-4150-86AD-0995746AFD2D}"/>
    <cellStyle name="Normal 3 2" xfId="3" xr:uid="{82E4DE23-69D4-4562-A4EA-0237CA941174}"/>
    <cellStyle name="Normal 4" xfId="4" xr:uid="{533C2F05-9C59-474B-BB22-1A7B5085FAF3}"/>
    <cellStyle name="Normal 4 2" xfId="9" xr:uid="{240DE567-C4E4-48DA-B634-906F04555821}"/>
    <cellStyle name="Normal 5" xfId="5" xr:uid="{A6920615-8E03-4B68-9869-B85E17B4C5C6}"/>
    <cellStyle name="Normal 5 2" xfId="10" xr:uid="{2CDC1358-FF76-4A47-836C-09B9B93ABB16}"/>
    <cellStyle name="Normal 6" xfId="8" xr:uid="{5D663FE8-8AFA-4AE1-9C71-8690BF8C2A2B}"/>
    <cellStyle name="Percent 2" xfId="6" xr:uid="{608C4C98-2E16-47ED-BA16-F4CF6485EB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4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7.xml"/><Relationship Id="rId37" Type="http://schemas.openxmlformats.org/officeDocument/2006/relationships/externalLink" Target="externalLinks/externalLink12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3.xml"/><Relationship Id="rId36" Type="http://schemas.openxmlformats.org/officeDocument/2006/relationships/externalLink" Target="externalLinks/externalLink1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externalLink" Target="externalLinks/externalLink5.xml"/><Relationship Id="rId35" Type="http://schemas.openxmlformats.org/officeDocument/2006/relationships/externalLink" Target="externalLinks/externalLink10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8.xml"/><Relationship Id="rId38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7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9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'Figure 1'!$B$4</c:f>
              <c:strCache>
                <c:ptCount val="1"/>
                <c:pt idx="0">
                  <c:v>Long-Lasting Average</c:v>
                </c:pt>
              </c:strCache>
            </c:strRef>
          </c:tx>
          <c:spPr>
            <a:ln w="38100" cap="rnd">
              <a:solidFill>
                <a:srgbClr val="27A539"/>
              </a:solidFill>
              <a:round/>
            </a:ln>
            <a:effectLst/>
          </c:spPr>
          <c:marker>
            <c:symbol val="none"/>
          </c:marker>
          <c:cat>
            <c:strRef>
              <c:f>'Figure 1'!$C$3:$P$3</c:f>
              <c:strCache>
                <c:ptCount val="14"/>
                <c:pt idx="0">
                  <c:v>t-3</c:v>
                </c:pt>
                <c:pt idx="1">
                  <c:v>t-2</c:v>
                </c:pt>
                <c:pt idx="2">
                  <c:v>t-1</c:v>
                </c:pt>
                <c:pt idx="3">
                  <c:v>t</c:v>
                </c:pt>
                <c:pt idx="4">
                  <c:v>t+1</c:v>
                </c:pt>
                <c:pt idx="5">
                  <c:v>t+2</c:v>
                </c:pt>
                <c:pt idx="6">
                  <c:v>t+3</c:v>
                </c:pt>
                <c:pt idx="7">
                  <c:v>t+4</c:v>
                </c:pt>
                <c:pt idx="8">
                  <c:v>t+5</c:v>
                </c:pt>
                <c:pt idx="9">
                  <c:v>t+6</c:v>
                </c:pt>
                <c:pt idx="10">
                  <c:v>t+7</c:v>
                </c:pt>
                <c:pt idx="11">
                  <c:v>t+8</c:v>
                </c:pt>
                <c:pt idx="12">
                  <c:v>t+9</c:v>
                </c:pt>
                <c:pt idx="13">
                  <c:v>t+10</c:v>
                </c:pt>
              </c:strCache>
            </c:strRef>
          </c:cat>
          <c:val>
            <c:numRef>
              <c:f>'Figure 1'!$C$4:$P$4</c:f>
              <c:numCache>
                <c:formatCode>General</c:formatCode>
                <c:ptCount val="14"/>
                <c:pt idx="0">
                  <c:v>8.4354215618438726</c:v>
                </c:pt>
                <c:pt idx="1">
                  <c:v>8.7192859407222354</c:v>
                </c:pt>
                <c:pt idx="2">
                  <c:v>9.3968744172382355</c:v>
                </c:pt>
                <c:pt idx="3">
                  <c:v>11.346180275783539</c:v>
                </c:pt>
                <c:pt idx="4">
                  <c:v>11.714315293464661</c:v>
                </c:pt>
                <c:pt idx="5">
                  <c:v>11.694966958656311</c:v>
                </c:pt>
                <c:pt idx="6">
                  <c:v>11.83929128941536</c:v>
                </c:pt>
                <c:pt idx="7">
                  <c:v>12.462421113665181</c:v>
                </c:pt>
                <c:pt idx="8">
                  <c:v>12.99769947654478</c:v>
                </c:pt>
                <c:pt idx="9">
                  <c:v>13.595225840616861</c:v>
                </c:pt>
                <c:pt idx="10">
                  <c:v>13.632655334645589</c:v>
                </c:pt>
                <c:pt idx="11">
                  <c:v>13.800310913391113</c:v>
                </c:pt>
                <c:pt idx="12">
                  <c:v>14.203736910284634</c:v>
                </c:pt>
                <c:pt idx="13">
                  <c:v>14.752811767504461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35F-46FC-8DCC-310D34E6CEFB}"/>
            </c:ext>
          </c:extLst>
        </c:ser>
        <c:ser>
          <c:idx val="2"/>
          <c:order val="2"/>
          <c:tx>
            <c:strRef>
              <c:f>'Figure 1'!$B$62</c:f>
              <c:strCache>
                <c:ptCount val="1"/>
                <c:pt idx="0">
                  <c:v>TP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'Figure 1'!$C$3:$P$3</c:f>
              <c:strCache>
                <c:ptCount val="14"/>
                <c:pt idx="0">
                  <c:v>t-3</c:v>
                </c:pt>
                <c:pt idx="1">
                  <c:v>t-2</c:v>
                </c:pt>
                <c:pt idx="2">
                  <c:v>t-1</c:v>
                </c:pt>
                <c:pt idx="3">
                  <c:v>t</c:v>
                </c:pt>
                <c:pt idx="4">
                  <c:v>t+1</c:v>
                </c:pt>
                <c:pt idx="5">
                  <c:v>t+2</c:v>
                </c:pt>
                <c:pt idx="6">
                  <c:v>t+3</c:v>
                </c:pt>
                <c:pt idx="7">
                  <c:v>t+4</c:v>
                </c:pt>
                <c:pt idx="8">
                  <c:v>t+5</c:v>
                </c:pt>
                <c:pt idx="9">
                  <c:v>t+6</c:v>
                </c:pt>
                <c:pt idx="10">
                  <c:v>t+7</c:v>
                </c:pt>
                <c:pt idx="11">
                  <c:v>t+8</c:v>
                </c:pt>
                <c:pt idx="12">
                  <c:v>t+9</c:v>
                </c:pt>
                <c:pt idx="13">
                  <c:v>t+10</c:v>
                </c:pt>
              </c:strCache>
            </c:strRef>
          </c:cat>
          <c:val>
            <c:numRef>
              <c:f>'Figure 1'!$C$62:$P$62</c:f>
              <c:numCache>
                <c:formatCode>General</c:formatCode>
                <c:ptCount val="14"/>
                <c:pt idx="0">
                  <c:v>10.35</c:v>
                </c:pt>
                <c:pt idx="1">
                  <c:v>10.35</c:v>
                </c:pt>
                <c:pt idx="2">
                  <c:v>10.35</c:v>
                </c:pt>
                <c:pt idx="3">
                  <c:v>10.35</c:v>
                </c:pt>
                <c:pt idx="4">
                  <c:v>10.35</c:v>
                </c:pt>
                <c:pt idx="5">
                  <c:v>10.35</c:v>
                </c:pt>
                <c:pt idx="6">
                  <c:v>10.35</c:v>
                </c:pt>
                <c:pt idx="7">
                  <c:v>10.35</c:v>
                </c:pt>
                <c:pt idx="8">
                  <c:v>10.35</c:v>
                </c:pt>
                <c:pt idx="9">
                  <c:v>10.35</c:v>
                </c:pt>
                <c:pt idx="10">
                  <c:v>10.35</c:v>
                </c:pt>
                <c:pt idx="11">
                  <c:v>10.35</c:v>
                </c:pt>
                <c:pt idx="12">
                  <c:v>10.35</c:v>
                </c:pt>
                <c:pt idx="13">
                  <c:v>10.35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5F-46FC-8DCC-310D34E6CEFB}"/>
            </c:ext>
          </c:extLst>
        </c:ser>
        <c:ser>
          <c:idx val="3"/>
          <c:order val="3"/>
          <c:tx>
            <c:strRef>
              <c:f>'Figure 1'!$B$63</c:f>
              <c:strCache>
                <c:ptCount val="1"/>
                <c:pt idx="0">
                  <c:v>15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'Figure 1'!$C$3:$P$3</c:f>
              <c:strCache>
                <c:ptCount val="14"/>
                <c:pt idx="0">
                  <c:v>t-3</c:v>
                </c:pt>
                <c:pt idx="1">
                  <c:v>t-2</c:v>
                </c:pt>
                <c:pt idx="2">
                  <c:v>t-1</c:v>
                </c:pt>
                <c:pt idx="3">
                  <c:v>t</c:v>
                </c:pt>
                <c:pt idx="4">
                  <c:v>t+1</c:v>
                </c:pt>
                <c:pt idx="5">
                  <c:v>t+2</c:v>
                </c:pt>
                <c:pt idx="6">
                  <c:v>t+3</c:v>
                </c:pt>
                <c:pt idx="7">
                  <c:v>t+4</c:v>
                </c:pt>
                <c:pt idx="8">
                  <c:v>t+5</c:v>
                </c:pt>
                <c:pt idx="9">
                  <c:v>t+6</c:v>
                </c:pt>
                <c:pt idx="10">
                  <c:v>t+7</c:v>
                </c:pt>
                <c:pt idx="11">
                  <c:v>t+8</c:v>
                </c:pt>
                <c:pt idx="12">
                  <c:v>t+9</c:v>
                </c:pt>
                <c:pt idx="13">
                  <c:v>t+10</c:v>
                </c:pt>
              </c:strCache>
            </c:strRef>
          </c:cat>
          <c:val>
            <c:numRef>
              <c:f>'Figure 1'!$C$63:$P$63</c:f>
              <c:numCache>
                <c:formatCode>General</c:formatCode>
                <c:ptCount val="14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15</c:v>
                </c:pt>
                <c:pt idx="11">
                  <c:v>15</c:v>
                </c:pt>
                <c:pt idx="12">
                  <c:v>15</c:v>
                </c:pt>
                <c:pt idx="13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5F-46FC-8DCC-310D34E6C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9457807"/>
        <c:axId val="239464527"/>
      </c:lineChart>
      <c:lineChart>
        <c:grouping val="standard"/>
        <c:varyColors val="0"/>
        <c:ser>
          <c:idx val="0"/>
          <c:order val="0"/>
          <c:tx>
            <c:strRef>
              <c:f>'Figure 1'!$B$14</c:f>
              <c:strCache>
                <c:ptCount val="1"/>
                <c:pt idx="0">
                  <c:v>Short-Lived Average</c:v>
                </c:pt>
              </c:strCache>
            </c:strRef>
          </c:tx>
          <c:spPr>
            <a:ln w="38100" cap="rnd">
              <a:solidFill>
                <a:srgbClr val="D3E33D"/>
              </a:solidFill>
              <a:round/>
            </a:ln>
            <a:effectLst/>
          </c:spPr>
          <c:marker>
            <c:symbol val="none"/>
          </c:marker>
          <c:cat>
            <c:strRef>
              <c:f>'Figure 1'!$C$3:$P$3</c:f>
              <c:strCache>
                <c:ptCount val="14"/>
                <c:pt idx="0">
                  <c:v>t-3</c:v>
                </c:pt>
                <c:pt idx="1">
                  <c:v>t-2</c:v>
                </c:pt>
                <c:pt idx="2">
                  <c:v>t-1</c:v>
                </c:pt>
                <c:pt idx="3">
                  <c:v>t</c:v>
                </c:pt>
                <c:pt idx="4">
                  <c:v>t+1</c:v>
                </c:pt>
                <c:pt idx="5">
                  <c:v>t+2</c:v>
                </c:pt>
                <c:pt idx="6">
                  <c:v>t+3</c:v>
                </c:pt>
                <c:pt idx="7">
                  <c:v>t+4</c:v>
                </c:pt>
                <c:pt idx="8">
                  <c:v>t+5</c:v>
                </c:pt>
                <c:pt idx="9">
                  <c:v>t+6</c:v>
                </c:pt>
                <c:pt idx="10">
                  <c:v>t+7</c:v>
                </c:pt>
                <c:pt idx="11">
                  <c:v>t+8</c:v>
                </c:pt>
                <c:pt idx="12">
                  <c:v>t+9</c:v>
                </c:pt>
                <c:pt idx="13">
                  <c:v>t+10</c:v>
                </c:pt>
              </c:strCache>
            </c:strRef>
          </c:cat>
          <c:val>
            <c:numRef>
              <c:f>'Figure 1'!$C$14:$P$14</c:f>
              <c:numCache>
                <c:formatCode>General</c:formatCode>
                <c:ptCount val="14"/>
                <c:pt idx="0">
                  <c:v>8.3578385066986094</c:v>
                </c:pt>
                <c:pt idx="1">
                  <c:v>8.8623582080558503</c:v>
                </c:pt>
                <c:pt idx="2">
                  <c:v>9.3529173692067467</c:v>
                </c:pt>
                <c:pt idx="3">
                  <c:v>10.992263793945313</c:v>
                </c:pt>
                <c:pt idx="4">
                  <c:v>10.984914461771647</c:v>
                </c:pt>
                <c:pt idx="5">
                  <c:v>10.324653280192408</c:v>
                </c:pt>
                <c:pt idx="6">
                  <c:v>10.069687810437433</c:v>
                </c:pt>
                <c:pt idx="7">
                  <c:v>9.6699519486262879</c:v>
                </c:pt>
                <c:pt idx="8">
                  <c:v>9.4696388080202301</c:v>
                </c:pt>
                <c:pt idx="9">
                  <c:v>9.234908539673377</c:v>
                </c:pt>
                <c:pt idx="10">
                  <c:v>8.860382778303963</c:v>
                </c:pt>
                <c:pt idx="11">
                  <c:v>8.6566999086311878</c:v>
                </c:pt>
                <c:pt idx="12">
                  <c:v>8.7399506654058179</c:v>
                </c:pt>
                <c:pt idx="13">
                  <c:v>9.222950356347221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935F-46FC-8DCC-310D34E6C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824255"/>
        <c:axId val="49821375"/>
      </c:lineChart>
      <c:catAx>
        <c:axId val="239457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  <a:tailEnd type="none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9464527"/>
        <c:crosses val="autoZero"/>
        <c:auto val="1"/>
        <c:lblAlgn val="ctr"/>
        <c:lblOffset val="100"/>
        <c:noMultiLvlLbl val="0"/>
      </c:catAx>
      <c:valAx>
        <c:axId val="239464527"/>
        <c:scaling>
          <c:orientation val="minMax"/>
          <c:max val="16"/>
          <c:min val="8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>
            <a:solidFill>
              <a:schemeClr val="tx1"/>
            </a:solidFill>
            <a:tailEnd type="triangle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9457807"/>
        <c:crosses val="autoZero"/>
        <c:crossBetween val="between"/>
        <c:majorUnit val="1"/>
      </c:valAx>
      <c:valAx>
        <c:axId val="49821375"/>
        <c:scaling>
          <c:orientation val="minMax"/>
          <c:max val="16"/>
          <c:min val="8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9050">
            <a:solidFill>
              <a:schemeClr val="tx1"/>
            </a:solidFill>
            <a:tailEnd type="triangle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9824255"/>
        <c:crosses val="max"/>
        <c:crossBetween val="between"/>
      </c:valAx>
      <c:catAx>
        <c:axId val="4982425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982137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3. Grants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5'!$N$5</c:f>
              <c:strCache>
                <c:ptCount val="1"/>
                <c:pt idx="0">
                  <c:v>Non-Resource-Rich LIDCs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5'!$A$6:$A$33</c:f>
              <c:numCache>
                <c:formatCode>@</c:formatCode>
                <c:ptCount val="2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numCache>
            </c:numRef>
          </c:cat>
          <c:val>
            <c:numRef>
              <c:f>'Figure 5'!$N$6:$N$33</c:f>
              <c:numCache>
                <c:formatCode>#,##0.0</c:formatCode>
                <c:ptCount val="28"/>
                <c:pt idx="0">
                  <c:v>3.4913197840807948</c:v>
                </c:pt>
                <c:pt idx="1">
                  <c:v>2.6352916180144184</c:v>
                </c:pt>
                <c:pt idx="2">
                  <c:v>2.5505769793630368</c:v>
                </c:pt>
                <c:pt idx="3">
                  <c:v>2.1334898269514468</c:v>
                </c:pt>
                <c:pt idx="4">
                  <c:v>2.3064641249594717</c:v>
                </c:pt>
                <c:pt idx="5">
                  <c:v>4.4006644054856272</c:v>
                </c:pt>
                <c:pt idx="6">
                  <c:v>3.5262980118393639</c:v>
                </c:pt>
                <c:pt idx="7">
                  <c:v>3.7567755773009517</c:v>
                </c:pt>
                <c:pt idx="8">
                  <c:v>3.3325370305425066</c:v>
                </c:pt>
                <c:pt idx="9">
                  <c:v>4.0999324138224766</c:v>
                </c:pt>
                <c:pt idx="10">
                  <c:v>3.8889869749028851</c:v>
                </c:pt>
                <c:pt idx="11">
                  <c:v>6.955156603507981</c:v>
                </c:pt>
                <c:pt idx="12">
                  <c:v>9.9220832041654443</c:v>
                </c:pt>
                <c:pt idx="13">
                  <c:v>4.9481963395408686</c:v>
                </c:pt>
                <c:pt idx="14">
                  <c:v>4.1411574991804656</c:v>
                </c:pt>
                <c:pt idx="15">
                  <c:v>4.9216383806073356</c:v>
                </c:pt>
                <c:pt idx="16">
                  <c:v>4.1835945089679329</c:v>
                </c:pt>
                <c:pt idx="17">
                  <c:v>4.5563638506822297</c:v>
                </c:pt>
                <c:pt idx="18">
                  <c:v>4.126708027789812</c:v>
                </c:pt>
                <c:pt idx="19">
                  <c:v>3.4571906881333141</c:v>
                </c:pt>
                <c:pt idx="20">
                  <c:v>3.3698684602969919</c:v>
                </c:pt>
                <c:pt idx="21">
                  <c:v>3.0100125230652779</c:v>
                </c:pt>
                <c:pt idx="22">
                  <c:v>3.0585609052688256</c:v>
                </c:pt>
                <c:pt idx="23">
                  <c:v>2.7337594331683901</c:v>
                </c:pt>
                <c:pt idx="24">
                  <c:v>2.7354297244655079</c:v>
                </c:pt>
                <c:pt idx="25">
                  <c:v>3.2392168165650688</c:v>
                </c:pt>
                <c:pt idx="26">
                  <c:v>2.6580811366443302</c:v>
                </c:pt>
                <c:pt idx="27">
                  <c:v>2.5060342166539802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77-4CCB-848A-48D2080F11FC}"/>
            </c:ext>
          </c:extLst>
        </c:ser>
        <c:ser>
          <c:idx val="1"/>
          <c:order val="1"/>
          <c:tx>
            <c:strRef>
              <c:f>'Figure 5'!$O$5</c:f>
              <c:strCache>
                <c:ptCount val="1"/>
                <c:pt idx="0">
                  <c:v>Resource-Rich LIDCs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5'!$A$6:$A$33</c:f>
              <c:numCache>
                <c:formatCode>@</c:formatCode>
                <c:ptCount val="2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numCache>
            </c:numRef>
          </c:cat>
          <c:val>
            <c:numRef>
              <c:f>'Figure 5'!$O$6:$O$33</c:f>
              <c:numCache>
                <c:formatCode>#,##0.0</c:formatCode>
                <c:ptCount val="28"/>
                <c:pt idx="0">
                  <c:v>2.9819792488846915</c:v>
                </c:pt>
                <c:pt idx="1">
                  <c:v>2.4469899085395701</c:v>
                </c:pt>
                <c:pt idx="2">
                  <c:v>2.3245422959172206</c:v>
                </c:pt>
                <c:pt idx="3">
                  <c:v>2.3810829997447831</c:v>
                </c:pt>
                <c:pt idx="4">
                  <c:v>2.5577125911069061</c:v>
                </c:pt>
                <c:pt idx="5">
                  <c:v>2.8008131188150744</c:v>
                </c:pt>
                <c:pt idx="6">
                  <c:v>9.0639552302676289</c:v>
                </c:pt>
                <c:pt idx="7">
                  <c:v>7.1542314935918023</c:v>
                </c:pt>
                <c:pt idx="8">
                  <c:v>6.4838399785686693</c:v>
                </c:pt>
                <c:pt idx="9">
                  <c:v>6.2537146046924548</c:v>
                </c:pt>
                <c:pt idx="10">
                  <c:v>4.4782664318068024</c:v>
                </c:pt>
                <c:pt idx="11">
                  <c:v>4.3488517474861395</c:v>
                </c:pt>
                <c:pt idx="12">
                  <c:v>4.6496906922315384</c:v>
                </c:pt>
                <c:pt idx="13">
                  <c:v>4.0358348665366588</c:v>
                </c:pt>
                <c:pt idx="14">
                  <c:v>5.128808199710198</c:v>
                </c:pt>
                <c:pt idx="15">
                  <c:v>4.4100856889605771</c:v>
                </c:pt>
                <c:pt idx="16">
                  <c:v>3.6914493813159228</c:v>
                </c:pt>
                <c:pt idx="17">
                  <c:v>4.9704775450563332</c:v>
                </c:pt>
                <c:pt idx="18">
                  <c:v>2.8346879369156879</c:v>
                </c:pt>
                <c:pt idx="19">
                  <c:v>6.0723922744117305</c:v>
                </c:pt>
                <c:pt idx="20">
                  <c:v>5.6947972854992566</c:v>
                </c:pt>
                <c:pt idx="21">
                  <c:v>4.557651770451332</c:v>
                </c:pt>
                <c:pt idx="22">
                  <c:v>4.207371424085891</c:v>
                </c:pt>
                <c:pt idx="23">
                  <c:v>4.3571880773579954</c:v>
                </c:pt>
                <c:pt idx="24">
                  <c:v>4.2356379499280195</c:v>
                </c:pt>
                <c:pt idx="25">
                  <c:v>5.0699742676146524</c:v>
                </c:pt>
                <c:pt idx="26">
                  <c:v>5.0723934541711841</c:v>
                </c:pt>
                <c:pt idx="27">
                  <c:v>5.8689575846377116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77-4CCB-848A-48D2080F11FC}"/>
            </c:ext>
          </c:extLst>
        </c:ser>
        <c:ser>
          <c:idx val="2"/>
          <c:order val="2"/>
          <c:tx>
            <c:strRef>
              <c:f>'Figure 5'!$P$5</c:f>
              <c:strCache>
                <c:ptCount val="1"/>
                <c:pt idx="0">
                  <c:v>Non-Resource-Rich EMEs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5'!$A$6:$A$33</c:f>
              <c:numCache>
                <c:formatCode>@</c:formatCode>
                <c:ptCount val="2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numCache>
            </c:numRef>
          </c:cat>
          <c:val>
            <c:numRef>
              <c:f>'Figure 5'!$P$6:$P$33</c:f>
              <c:numCache>
                <c:formatCode>#,##0.0</c:formatCode>
                <c:ptCount val="28"/>
                <c:pt idx="0">
                  <c:v>0.29834448286778964</c:v>
                </c:pt>
                <c:pt idx="1">
                  <c:v>0.21305927305662564</c:v>
                </c:pt>
                <c:pt idx="2">
                  <c:v>5.5660461614397798</c:v>
                </c:pt>
                <c:pt idx="3">
                  <c:v>6.1542425754084613</c:v>
                </c:pt>
                <c:pt idx="4">
                  <c:v>5.5271554665437934</c:v>
                </c:pt>
                <c:pt idx="5">
                  <c:v>5.6481391950343234</c:v>
                </c:pt>
                <c:pt idx="6">
                  <c:v>5.4869149816077032</c:v>
                </c:pt>
                <c:pt idx="7">
                  <c:v>4.8962214961995798</c:v>
                </c:pt>
                <c:pt idx="8">
                  <c:v>4.9882193531312522</c:v>
                </c:pt>
                <c:pt idx="9">
                  <c:v>3.8512311830585428</c:v>
                </c:pt>
                <c:pt idx="10">
                  <c:v>6.313642851404591</c:v>
                </c:pt>
                <c:pt idx="11">
                  <c:v>5.3033484325203553</c:v>
                </c:pt>
                <c:pt idx="12">
                  <c:v>6.6501550044273321</c:v>
                </c:pt>
                <c:pt idx="13">
                  <c:v>5.1275258456834258</c:v>
                </c:pt>
                <c:pt idx="14">
                  <c:v>6.1542995796236557</c:v>
                </c:pt>
                <c:pt idx="15">
                  <c:v>4.9391004169802581</c:v>
                </c:pt>
                <c:pt idx="16">
                  <c:v>5.0345587628210264</c:v>
                </c:pt>
                <c:pt idx="17">
                  <c:v>5.1072026877773444</c:v>
                </c:pt>
                <c:pt idx="18">
                  <c:v>5.0527165502968447</c:v>
                </c:pt>
                <c:pt idx="19">
                  <c:v>4.7392180824464578</c:v>
                </c:pt>
                <c:pt idx="20">
                  <c:v>5.3973917501853217</c:v>
                </c:pt>
                <c:pt idx="21">
                  <c:v>4.6144666243944705</c:v>
                </c:pt>
                <c:pt idx="22">
                  <c:v>4.2093047381784583</c:v>
                </c:pt>
                <c:pt idx="23">
                  <c:v>5.4069039295545211</c:v>
                </c:pt>
                <c:pt idx="24">
                  <c:v>4.7267507263185626</c:v>
                </c:pt>
                <c:pt idx="25">
                  <c:v>5.8889558791822427</c:v>
                </c:pt>
                <c:pt idx="26">
                  <c:v>4.4800998417871334</c:v>
                </c:pt>
                <c:pt idx="27">
                  <c:v>5.4100723180340857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77-4CCB-848A-48D2080F11FC}"/>
            </c:ext>
          </c:extLst>
        </c:ser>
        <c:ser>
          <c:idx val="3"/>
          <c:order val="3"/>
          <c:tx>
            <c:strRef>
              <c:f>'Figure 5'!$Q$5</c:f>
              <c:strCache>
                <c:ptCount val="1"/>
                <c:pt idx="0">
                  <c:v>Resource-Rich EMEs</c:v>
                </c:pt>
              </c:strCache>
            </c:strRef>
          </c:tx>
          <c:spPr>
            <a:ln w="28575" cap="rnd">
              <a:solidFill>
                <a:schemeClr val="bg2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5'!$A$6:$A$33</c:f>
              <c:numCache>
                <c:formatCode>@</c:formatCode>
                <c:ptCount val="2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numCache>
            </c:numRef>
          </c:cat>
          <c:val>
            <c:numRef>
              <c:f>'Figure 5'!$Q$6:$Q$33</c:f>
              <c:numCache>
                <c:formatCode>#,##0.0</c:formatCode>
                <c:ptCount val="28"/>
                <c:pt idx="0">
                  <c:v>0.27541111254172196</c:v>
                </c:pt>
                <c:pt idx="1">
                  <c:v>0.31643594055313645</c:v>
                </c:pt>
                <c:pt idx="2">
                  <c:v>0.30781065465311624</c:v>
                </c:pt>
                <c:pt idx="3">
                  <c:v>0.27040787411599981</c:v>
                </c:pt>
                <c:pt idx="4">
                  <c:v>0.35475780999401246</c:v>
                </c:pt>
                <c:pt idx="5">
                  <c:v>0.24450181095554199</c:v>
                </c:pt>
                <c:pt idx="6">
                  <c:v>0.12464511635948801</c:v>
                </c:pt>
                <c:pt idx="7">
                  <c:v>0.12208942035556208</c:v>
                </c:pt>
                <c:pt idx="8">
                  <c:v>0.13486886734197312</c:v>
                </c:pt>
                <c:pt idx="9">
                  <c:v>0.61388696612051019</c:v>
                </c:pt>
                <c:pt idx="10">
                  <c:v>1.4153884652795128</c:v>
                </c:pt>
                <c:pt idx="11">
                  <c:v>0.76364335790896698</c:v>
                </c:pt>
                <c:pt idx="12">
                  <c:v>0.45112950644691896</c:v>
                </c:pt>
                <c:pt idx="13">
                  <c:v>0.48312816004128428</c:v>
                </c:pt>
                <c:pt idx="14">
                  <c:v>0.50934761860715339</c:v>
                </c:pt>
                <c:pt idx="15">
                  <c:v>0.23413444371474029</c:v>
                </c:pt>
                <c:pt idx="16">
                  <c:v>9.5595366800117071E-2</c:v>
                </c:pt>
                <c:pt idx="17">
                  <c:v>4.3009952483111888E-2</c:v>
                </c:pt>
                <c:pt idx="18">
                  <c:v>2.0842125902765032E-2</c:v>
                </c:pt>
                <c:pt idx="19">
                  <c:v>0.28697897867405625</c:v>
                </c:pt>
                <c:pt idx="20">
                  <c:v>0.12183058052752255</c:v>
                </c:pt>
                <c:pt idx="21">
                  <c:v>5.9315839167103368E-2</c:v>
                </c:pt>
                <c:pt idx="22">
                  <c:v>5.9517761716053712E-2</c:v>
                </c:pt>
                <c:pt idx="23">
                  <c:v>2.8529391690459181E-2</c:v>
                </c:pt>
                <c:pt idx="24">
                  <c:v>1.6170985149676322E-2</c:v>
                </c:pt>
                <c:pt idx="25">
                  <c:v>2.9261649038488727E-2</c:v>
                </c:pt>
                <c:pt idx="26">
                  <c:v>2.1463444017154679E-2</c:v>
                </c:pt>
                <c:pt idx="27">
                  <c:v>4.7854991801410691E-3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77-4CCB-848A-48D2080F11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4839712"/>
        <c:axId val="1044842112"/>
      </c:lineChart>
      <c:catAx>
        <c:axId val="1044839712"/>
        <c:scaling>
          <c:orientation val="minMax"/>
        </c:scaling>
        <c:delete val="0"/>
        <c:axPos val="b"/>
        <c:numFmt formatCode="@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48421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044842112"/>
        <c:scaling>
          <c:orientation val="minMax"/>
          <c:max val="1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483971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66458030584014827"/>
          <c:y val="0.89625567392311256"/>
          <c:w val="0.33235804983836487"/>
          <c:h val="0.103744326076887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4. Social Contributions</a:t>
            </a:r>
          </a:p>
        </c:rich>
      </c:tx>
      <c:layout>
        <c:manualLayout>
          <c:xMode val="edge"/>
          <c:yMode val="edge"/>
          <c:x val="0.38193678492891092"/>
          <c:y val="2.56684491978609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5'!$T$5</c:f>
              <c:strCache>
                <c:ptCount val="1"/>
                <c:pt idx="0">
                  <c:v>Non-Resource-Rich LIDCs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5'!$A$6:$A$33</c:f>
              <c:numCache>
                <c:formatCode>@</c:formatCode>
                <c:ptCount val="2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numCache>
            </c:numRef>
          </c:cat>
          <c:val>
            <c:numRef>
              <c:f>'Figure 5'!$T$6:$T$33</c:f>
              <c:numCache>
                <c:formatCode>#,##0.0</c:formatCode>
                <c:ptCount val="28"/>
                <c:pt idx="8">
                  <c:v>0.22188007209196398</c:v>
                </c:pt>
                <c:pt idx="9">
                  <c:v>0.23466123702435243</c:v>
                </c:pt>
                <c:pt idx="10">
                  <c:v>0.23444628386845479</c:v>
                </c:pt>
                <c:pt idx="11">
                  <c:v>0.23725018294107059</c:v>
                </c:pt>
                <c:pt idx="12">
                  <c:v>0.24040419959425111</c:v>
                </c:pt>
                <c:pt idx="13">
                  <c:v>0.23574424223864598</c:v>
                </c:pt>
                <c:pt idx="14">
                  <c:v>0.23854895592549294</c:v>
                </c:pt>
                <c:pt idx="15">
                  <c:v>0.23890222841189657</c:v>
                </c:pt>
                <c:pt idx="16">
                  <c:v>0.1954529024502179</c:v>
                </c:pt>
                <c:pt idx="17">
                  <c:v>0.31193923005940044</c:v>
                </c:pt>
                <c:pt idx="18">
                  <c:v>0.35982908809168762</c:v>
                </c:pt>
                <c:pt idx="19">
                  <c:v>0.3528953285317748</c:v>
                </c:pt>
                <c:pt idx="20">
                  <c:v>0.35399727102567874</c:v>
                </c:pt>
                <c:pt idx="21">
                  <c:v>0.38633742292729201</c:v>
                </c:pt>
                <c:pt idx="22">
                  <c:v>0.37366299039209006</c:v>
                </c:pt>
                <c:pt idx="23">
                  <c:v>0.36854387005418648</c:v>
                </c:pt>
                <c:pt idx="24">
                  <c:v>0.36010002414139958</c:v>
                </c:pt>
                <c:pt idx="25">
                  <c:v>0.37894230517435523</c:v>
                </c:pt>
                <c:pt idx="26">
                  <c:v>0.38221329036277013</c:v>
                </c:pt>
                <c:pt idx="27">
                  <c:v>0.35986522542771665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23-4BE8-87EA-F2A904915B34}"/>
            </c:ext>
          </c:extLst>
        </c:ser>
        <c:ser>
          <c:idx val="1"/>
          <c:order val="1"/>
          <c:tx>
            <c:strRef>
              <c:f>'Figure 5'!$U$5</c:f>
              <c:strCache>
                <c:ptCount val="1"/>
                <c:pt idx="0">
                  <c:v>Resource-Rich LIDCs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5'!$A$6:$A$33</c:f>
              <c:numCache>
                <c:formatCode>@</c:formatCode>
                <c:ptCount val="2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numCache>
            </c:numRef>
          </c:cat>
          <c:val>
            <c:numRef>
              <c:f>'Figure 5'!$U$6:$U$33</c:f>
              <c:numCache>
                <c:formatCode>#,##0.0</c:formatCode>
                <c:ptCount val="28"/>
                <c:pt idx="8">
                  <c:v>1.8329517643187763E-2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3.7922408072834847E-2</c:v>
                </c:pt>
                <c:pt idx="13">
                  <c:v>3.64765301381587E-2</c:v>
                </c:pt>
                <c:pt idx="14">
                  <c:v>1.6774903147210467E-2</c:v>
                </c:pt>
                <c:pt idx="15">
                  <c:v>1.6698124945278264E-2</c:v>
                </c:pt>
                <c:pt idx="16">
                  <c:v>1.3776014066020631E-2</c:v>
                </c:pt>
                <c:pt idx="17">
                  <c:v>1.6881646245310921E-2</c:v>
                </c:pt>
                <c:pt idx="18">
                  <c:v>1.5154192617477876E-2</c:v>
                </c:pt>
                <c:pt idx="19">
                  <c:v>1.7036609735638721E-2</c:v>
                </c:pt>
                <c:pt idx="20">
                  <c:v>2.1882896035310632E-2</c:v>
                </c:pt>
                <c:pt idx="21">
                  <c:v>2.1282530338185272E-2</c:v>
                </c:pt>
                <c:pt idx="22">
                  <c:v>2.6234015237826175E-2</c:v>
                </c:pt>
                <c:pt idx="23">
                  <c:v>2.4121887376671751E-2</c:v>
                </c:pt>
                <c:pt idx="24">
                  <c:v>1.667113905643422E-2</c:v>
                </c:pt>
                <c:pt idx="25">
                  <c:v>1.3987029408034285E-2</c:v>
                </c:pt>
                <c:pt idx="26">
                  <c:v>2.1465161690251696E-2</c:v>
                </c:pt>
                <c:pt idx="27">
                  <c:v>1.7910724827573662E-2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23-4BE8-87EA-F2A904915B34}"/>
            </c:ext>
          </c:extLst>
        </c:ser>
        <c:ser>
          <c:idx val="2"/>
          <c:order val="2"/>
          <c:tx>
            <c:strRef>
              <c:f>'Figure 5'!$V$5</c:f>
              <c:strCache>
                <c:ptCount val="1"/>
                <c:pt idx="0">
                  <c:v>Non-Resource-Rich EMEs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5'!$A$6:$A$33</c:f>
              <c:numCache>
                <c:formatCode>@</c:formatCode>
                <c:ptCount val="2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numCache>
            </c:numRef>
          </c:cat>
          <c:val>
            <c:numRef>
              <c:f>'Figure 5'!$V$6:$V$33</c:f>
              <c:numCache>
                <c:formatCode>#,##0.0</c:formatCode>
                <c:ptCount val="28"/>
                <c:pt idx="0">
                  <c:v>2.4382751485333052</c:v>
                </c:pt>
                <c:pt idx="1">
                  <c:v>2.2039778861244241</c:v>
                </c:pt>
                <c:pt idx="2">
                  <c:v>1.4379040078280618</c:v>
                </c:pt>
                <c:pt idx="3">
                  <c:v>1.4137689159635494</c:v>
                </c:pt>
                <c:pt idx="4">
                  <c:v>1.4229582454751755</c:v>
                </c:pt>
                <c:pt idx="5">
                  <c:v>1.246721834816648</c:v>
                </c:pt>
                <c:pt idx="6">
                  <c:v>1.0396506500388927</c:v>
                </c:pt>
                <c:pt idx="7">
                  <c:v>0.9877873873767119</c:v>
                </c:pt>
                <c:pt idx="8">
                  <c:v>0.92582000385473651</c:v>
                </c:pt>
                <c:pt idx="9">
                  <c:v>0.91810038419481699</c:v>
                </c:pt>
                <c:pt idx="10">
                  <c:v>0.88505864779478627</c:v>
                </c:pt>
                <c:pt idx="11">
                  <c:v>0.86741897452967953</c:v>
                </c:pt>
                <c:pt idx="12">
                  <c:v>0.91659418315412811</c:v>
                </c:pt>
                <c:pt idx="13">
                  <c:v>1.369255484949722</c:v>
                </c:pt>
                <c:pt idx="14">
                  <c:v>1.4103047475991761</c:v>
                </c:pt>
                <c:pt idx="15">
                  <c:v>1.4598331996376344</c:v>
                </c:pt>
                <c:pt idx="16">
                  <c:v>1.6242192512140539</c:v>
                </c:pt>
                <c:pt idx="17">
                  <c:v>1.6537039053572899</c:v>
                </c:pt>
                <c:pt idx="18">
                  <c:v>1.6798211031468722</c:v>
                </c:pt>
                <c:pt idx="19">
                  <c:v>1.7385541629679564</c:v>
                </c:pt>
                <c:pt idx="20">
                  <c:v>1.7754482374583866</c:v>
                </c:pt>
                <c:pt idx="21">
                  <c:v>1.8733781143258446</c:v>
                </c:pt>
                <c:pt idx="22">
                  <c:v>1.9464938116935164</c:v>
                </c:pt>
                <c:pt idx="23">
                  <c:v>1.9827125582440308</c:v>
                </c:pt>
                <c:pt idx="24">
                  <c:v>1.9546074218085592</c:v>
                </c:pt>
                <c:pt idx="25">
                  <c:v>1.8809775517778524</c:v>
                </c:pt>
                <c:pt idx="26">
                  <c:v>2.0634464156372374</c:v>
                </c:pt>
                <c:pt idx="27">
                  <c:v>2.3296022789258704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23-4BE8-87EA-F2A904915B34}"/>
            </c:ext>
          </c:extLst>
        </c:ser>
        <c:ser>
          <c:idx val="3"/>
          <c:order val="3"/>
          <c:tx>
            <c:strRef>
              <c:f>'Figure 5'!$W$5</c:f>
              <c:strCache>
                <c:ptCount val="1"/>
                <c:pt idx="0">
                  <c:v>Resource-Rich EMEs</c:v>
                </c:pt>
              </c:strCache>
            </c:strRef>
          </c:tx>
          <c:spPr>
            <a:ln w="28575" cap="rnd">
              <a:solidFill>
                <a:schemeClr val="bg2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5'!$A$6:$A$33</c:f>
              <c:numCache>
                <c:formatCode>@</c:formatCode>
                <c:ptCount val="2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numCache>
            </c:numRef>
          </c:cat>
          <c:val>
            <c:numRef>
              <c:f>'Figure 5'!$W$6:$W$33</c:f>
              <c:numCache>
                <c:formatCode>#,##0.0</c:formatCode>
                <c:ptCount val="28"/>
                <c:pt idx="0">
                  <c:v>0.93091733819540445</c:v>
                </c:pt>
                <c:pt idx="1">
                  <c:v>0.54422712272665275</c:v>
                </c:pt>
                <c:pt idx="2">
                  <c:v>0.53153634931063531</c:v>
                </c:pt>
                <c:pt idx="3">
                  <c:v>0.65013601831845613</c:v>
                </c:pt>
                <c:pt idx="4">
                  <c:v>0.56668491062106852</c:v>
                </c:pt>
                <c:pt idx="5">
                  <c:v>0.5261317473817323</c:v>
                </c:pt>
                <c:pt idx="6">
                  <c:v>0.48766096291337568</c:v>
                </c:pt>
                <c:pt idx="7">
                  <c:v>0.49841494162726807</c:v>
                </c:pt>
                <c:pt idx="8">
                  <c:v>0.50967657604015548</c:v>
                </c:pt>
                <c:pt idx="9">
                  <c:v>0.51365049763986348</c:v>
                </c:pt>
                <c:pt idx="10">
                  <c:v>0.52550050463256603</c:v>
                </c:pt>
                <c:pt idx="11">
                  <c:v>0.74294504800411154</c:v>
                </c:pt>
                <c:pt idx="12">
                  <c:v>0.77792293103858767</c:v>
                </c:pt>
                <c:pt idx="13">
                  <c:v>0.6049016816128977</c:v>
                </c:pt>
                <c:pt idx="14">
                  <c:v>0.53068000051596509</c:v>
                </c:pt>
                <c:pt idx="15">
                  <c:v>0.60166766710040209</c:v>
                </c:pt>
                <c:pt idx="16">
                  <c:v>0.51320617689773063</c:v>
                </c:pt>
                <c:pt idx="17">
                  <c:v>0.32963828746602736</c:v>
                </c:pt>
                <c:pt idx="18">
                  <c:v>0.90629594816520032</c:v>
                </c:pt>
                <c:pt idx="19">
                  <c:v>0.91958135616351655</c:v>
                </c:pt>
                <c:pt idx="20">
                  <c:v>1.1180553768265291</c:v>
                </c:pt>
                <c:pt idx="21">
                  <c:v>0.91237187222418337</c:v>
                </c:pt>
                <c:pt idx="22">
                  <c:v>1.1492095771545034</c:v>
                </c:pt>
                <c:pt idx="23">
                  <c:v>1.0252075480433314</c:v>
                </c:pt>
                <c:pt idx="24">
                  <c:v>1.242007444873322</c:v>
                </c:pt>
                <c:pt idx="25">
                  <c:v>1.431297280408804</c:v>
                </c:pt>
                <c:pt idx="26">
                  <c:v>1.4295656282570564</c:v>
                </c:pt>
                <c:pt idx="27">
                  <c:v>1.1720167937114816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E23-4BE8-87EA-F2A904915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4839712"/>
        <c:axId val="1044842112"/>
      </c:lineChart>
      <c:catAx>
        <c:axId val="1044839712"/>
        <c:scaling>
          <c:orientation val="minMax"/>
        </c:scaling>
        <c:delete val="0"/>
        <c:axPos val="b"/>
        <c:numFmt formatCode="@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48421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044842112"/>
        <c:scaling>
          <c:orientation val="minMax"/>
          <c:max val="5.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483971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ayout>
        <c:manualLayout>
          <c:xMode val="edge"/>
          <c:yMode val="edge"/>
          <c:x val="4.876417474842682E-4"/>
          <c:y val="0.89625567392311256"/>
          <c:w val="0.3349320524123674"/>
          <c:h val="0.103744326076887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'Figure 6'!$B$4</c:f>
              <c:strCache>
                <c:ptCount val="1"/>
                <c:pt idx="0">
                  <c:v>AEs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'Figure 6'!$A$5:$A$24</c:f>
              <c:numCache>
                <c:formatCode>General</c:formatCode>
                <c:ptCount val="20"/>
                <c:pt idx="0">
                  <c:v>0</c:v>
                </c:pt>
                <c:pt idx="1">
                  <c:v>2.5</c:v>
                </c:pt>
                <c:pt idx="2">
                  <c:v>5</c:v>
                </c:pt>
                <c:pt idx="3">
                  <c:v>7.5</c:v>
                </c:pt>
                <c:pt idx="4">
                  <c:v>10</c:v>
                </c:pt>
                <c:pt idx="5">
                  <c:v>12.5</c:v>
                </c:pt>
                <c:pt idx="6">
                  <c:v>15</c:v>
                </c:pt>
                <c:pt idx="7">
                  <c:v>17.5</c:v>
                </c:pt>
                <c:pt idx="8">
                  <c:v>20</c:v>
                </c:pt>
                <c:pt idx="9">
                  <c:v>22.5</c:v>
                </c:pt>
                <c:pt idx="10">
                  <c:v>25</c:v>
                </c:pt>
                <c:pt idx="11">
                  <c:v>27.5</c:v>
                </c:pt>
                <c:pt idx="12">
                  <c:v>30</c:v>
                </c:pt>
                <c:pt idx="13">
                  <c:v>32.5</c:v>
                </c:pt>
                <c:pt idx="14">
                  <c:v>35</c:v>
                </c:pt>
                <c:pt idx="15">
                  <c:v>37.5</c:v>
                </c:pt>
                <c:pt idx="16">
                  <c:v>40</c:v>
                </c:pt>
                <c:pt idx="17">
                  <c:v>42.5</c:v>
                </c:pt>
                <c:pt idx="18">
                  <c:v>45</c:v>
                </c:pt>
                <c:pt idx="19">
                  <c:v>47.5</c:v>
                </c:pt>
              </c:numCache>
            </c:numRef>
          </c:xVal>
          <c:yVal>
            <c:numRef>
              <c:f>'Figure 6'!$B$5:$B$24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4</c:v>
                </c:pt>
                <c:pt idx="9">
                  <c:v>6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E21-417D-91BC-42CD99BC4225}"/>
            </c:ext>
          </c:extLst>
        </c:ser>
        <c:ser>
          <c:idx val="1"/>
          <c:order val="1"/>
          <c:tx>
            <c:strRef>
              <c:f>'Figure 6'!$C$4</c:f>
              <c:strCache>
                <c:ptCount val="1"/>
                <c:pt idx="0">
                  <c:v>EMEs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'Figure 6'!$A$5:$A$24</c:f>
              <c:numCache>
                <c:formatCode>General</c:formatCode>
                <c:ptCount val="20"/>
                <c:pt idx="0">
                  <c:v>0</c:v>
                </c:pt>
                <c:pt idx="1">
                  <c:v>2.5</c:v>
                </c:pt>
                <c:pt idx="2">
                  <c:v>5</c:v>
                </c:pt>
                <c:pt idx="3">
                  <c:v>7.5</c:v>
                </c:pt>
                <c:pt idx="4">
                  <c:v>10</c:v>
                </c:pt>
                <c:pt idx="5">
                  <c:v>12.5</c:v>
                </c:pt>
                <c:pt idx="6">
                  <c:v>15</c:v>
                </c:pt>
                <c:pt idx="7">
                  <c:v>17.5</c:v>
                </c:pt>
                <c:pt idx="8">
                  <c:v>20</c:v>
                </c:pt>
                <c:pt idx="9">
                  <c:v>22.5</c:v>
                </c:pt>
                <c:pt idx="10">
                  <c:v>25</c:v>
                </c:pt>
                <c:pt idx="11">
                  <c:v>27.5</c:v>
                </c:pt>
                <c:pt idx="12">
                  <c:v>30</c:v>
                </c:pt>
                <c:pt idx="13">
                  <c:v>32.5</c:v>
                </c:pt>
                <c:pt idx="14">
                  <c:v>35</c:v>
                </c:pt>
                <c:pt idx="15">
                  <c:v>37.5</c:v>
                </c:pt>
                <c:pt idx="16">
                  <c:v>40</c:v>
                </c:pt>
                <c:pt idx="17">
                  <c:v>42.5</c:v>
                </c:pt>
                <c:pt idx="18">
                  <c:v>45</c:v>
                </c:pt>
                <c:pt idx="19">
                  <c:v>47.5</c:v>
                </c:pt>
              </c:numCache>
            </c:numRef>
          </c:xVal>
          <c:yVal>
            <c:numRef>
              <c:f>'Figure 6'!$C$5:$C$24</c:f>
              <c:numCache>
                <c:formatCode>General</c:formatCode>
                <c:ptCount val="20"/>
                <c:pt idx="0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  <c:pt idx="5">
                  <c:v>4</c:v>
                </c:pt>
                <c:pt idx="6">
                  <c:v>11</c:v>
                </c:pt>
                <c:pt idx="7">
                  <c:v>17</c:v>
                </c:pt>
                <c:pt idx="8">
                  <c:v>10</c:v>
                </c:pt>
                <c:pt idx="9">
                  <c:v>12</c:v>
                </c:pt>
                <c:pt idx="10">
                  <c:v>10</c:v>
                </c:pt>
                <c:pt idx="11">
                  <c:v>7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E21-417D-91BC-42CD99BC4225}"/>
            </c:ext>
          </c:extLst>
        </c:ser>
        <c:ser>
          <c:idx val="2"/>
          <c:order val="2"/>
          <c:tx>
            <c:strRef>
              <c:f>'Figure 6'!$D$4</c:f>
              <c:strCache>
                <c:ptCount val="1"/>
                <c:pt idx="0">
                  <c:v>LIDCs</c:v>
                </c:pt>
              </c:strCache>
            </c:strRef>
          </c:tx>
          <c:spPr>
            <a:ln w="28575" cap="rnd">
              <a:solidFill>
                <a:schemeClr val="tx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'Figure 6'!$A$5:$A$24</c:f>
              <c:numCache>
                <c:formatCode>General</c:formatCode>
                <c:ptCount val="20"/>
                <c:pt idx="0">
                  <c:v>0</c:v>
                </c:pt>
                <c:pt idx="1">
                  <c:v>2.5</c:v>
                </c:pt>
                <c:pt idx="2">
                  <c:v>5</c:v>
                </c:pt>
                <c:pt idx="3">
                  <c:v>7.5</c:v>
                </c:pt>
                <c:pt idx="4">
                  <c:v>10</c:v>
                </c:pt>
                <c:pt idx="5">
                  <c:v>12.5</c:v>
                </c:pt>
                <c:pt idx="6">
                  <c:v>15</c:v>
                </c:pt>
                <c:pt idx="7">
                  <c:v>17.5</c:v>
                </c:pt>
                <c:pt idx="8">
                  <c:v>20</c:v>
                </c:pt>
                <c:pt idx="9">
                  <c:v>22.5</c:v>
                </c:pt>
                <c:pt idx="10">
                  <c:v>25</c:v>
                </c:pt>
                <c:pt idx="11">
                  <c:v>27.5</c:v>
                </c:pt>
                <c:pt idx="12">
                  <c:v>30</c:v>
                </c:pt>
                <c:pt idx="13">
                  <c:v>32.5</c:v>
                </c:pt>
                <c:pt idx="14">
                  <c:v>35</c:v>
                </c:pt>
                <c:pt idx="15">
                  <c:v>37.5</c:v>
                </c:pt>
                <c:pt idx="16">
                  <c:v>40</c:v>
                </c:pt>
                <c:pt idx="17">
                  <c:v>42.5</c:v>
                </c:pt>
                <c:pt idx="18">
                  <c:v>45</c:v>
                </c:pt>
                <c:pt idx="19">
                  <c:v>47.5</c:v>
                </c:pt>
              </c:numCache>
            </c:numRef>
          </c:xVal>
          <c:yVal>
            <c:numRef>
              <c:f>'Figure 6'!$D$5:$D$24</c:f>
              <c:numCache>
                <c:formatCode>General</c:formatCode>
                <c:ptCount val="20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2</c:v>
                </c:pt>
                <c:pt idx="4">
                  <c:v>9</c:v>
                </c:pt>
                <c:pt idx="5">
                  <c:v>16</c:v>
                </c:pt>
                <c:pt idx="6">
                  <c:v>7</c:v>
                </c:pt>
                <c:pt idx="7">
                  <c:v>9</c:v>
                </c:pt>
                <c:pt idx="8">
                  <c:v>4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E21-417D-91BC-42CD99BC4225}"/>
            </c:ext>
          </c:extLst>
        </c:ser>
        <c:ser>
          <c:idx val="3"/>
          <c:order val="3"/>
          <c:tx>
            <c:strRef>
              <c:f>'Figure 6'!$E$4</c:f>
              <c:strCache>
                <c:ptCount val="1"/>
                <c:pt idx="0">
                  <c:v>FCS LIDCs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'Figure 6'!$A$5:$A$24</c:f>
              <c:numCache>
                <c:formatCode>General</c:formatCode>
                <c:ptCount val="20"/>
                <c:pt idx="0">
                  <c:v>0</c:v>
                </c:pt>
                <c:pt idx="1">
                  <c:v>2.5</c:v>
                </c:pt>
                <c:pt idx="2">
                  <c:v>5</c:v>
                </c:pt>
                <c:pt idx="3">
                  <c:v>7.5</c:v>
                </c:pt>
                <c:pt idx="4">
                  <c:v>10</c:v>
                </c:pt>
                <c:pt idx="5">
                  <c:v>12.5</c:v>
                </c:pt>
                <c:pt idx="6">
                  <c:v>15</c:v>
                </c:pt>
                <c:pt idx="7">
                  <c:v>17.5</c:v>
                </c:pt>
                <c:pt idx="8">
                  <c:v>20</c:v>
                </c:pt>
                <c:pt idx="9">
                  <c:v>22.5</c:v>
                </c:pt>
                <c:pt idx="10">
                  <c:v>25</c:v>
                </c:pt>
                <c:pt idx="11">
                  <c:v>27.5</c:v>
                </c:pt>
                <c:pt idx="12">
                  <c:v>30</c:v>
                </c:pt>
                <c:pt idx="13">
                  <c:v>32.5</c:v>
                </c:pt>
                <c:pt idx="14">
                  <c:v>35</c:v>
                </c:pt>
                <c:pt idx="15">
                  <c:v>37.5</c:v>
                </c:pt>
                <c:pt idx="16">
                  <c:v>40</c:v>
                </c:pt>
                <c:pt idx="17">
                  <c:v>42.5</c:v>
                </c:pt>
                <c:pt idx="18">
                  <c:v>45</c:v>
                </c:pt>
                <c:pt idx="19">
                  <c:v>47.5</c:v>
                </c:pt>
              </c:numCache>
            </c:numRef>
          </c:xVal>
          <c:yVal>
            <c:numRef>
              <c:f>'Figure 6'!$E$5:$E$24</c:f>
              <c:numCache>
                <c:formatCode>General</c:formatCode>
                <c:ptCount val="20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2</c:v>
                </c:pt>
                <c:pt idx="4">
                  <c:v>7</c:v>
                </c:pt>
                <c:pt idx="5">
                  <c:v>4</c:v>
                </c:pt>
                <c:pt idx="6">
                  <c:v>1</c:v>
                </c:pt>
                <c:pt idx="7">
                  <c:v>4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E21-417D-91BC-42CD99BC4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3575136"/>
        <c:axId val="1"/>
      </c:scatterChart>
      <c:valAx>
        <c:axId val="1023575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Tax revenue</a:t>
                </a:r>
                <a:r>
                  <a:rPr lang="en-US" sz="1100" baseline="0"/>
                  <a:t> (Percent of GDP)</a:t>
                </a:r>
                <a:endParaRPr lang="en-US" sz="1100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Aptos Narrow"/>
                <a:ea typeface="Aptos Narrow"/>
                <a:cs typeface="Aptos Narrow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Number of countries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3575136"/>
        <c:crosses val="autoZero"/>
        <c:crossBetween val="midCat"/>
        <c:majorUnit val="5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1. Estimates of Tax Potential and Gaps, 2021</a:t>
            </a:r>
          </a:p>
        </c:rich>
      </c:tx>
      <c:layout>
        <c:manualLayout>
          <c:xMode val="edge"/>
          <c:yMode val="edge"/>
          <c:x val="0.18429202295080443"/>
          <c:y val="2.20698357991635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087948752168687E-2"/>
          <c:y val="0.12809611829944548"/>
          <c:w val="0.88183860492014765"/>
          <c:h val="0.6612074461117497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7'!$D$6</c:f>
              <c:strCache>
                <c:ptCount val="1"/>
                <c:pt idx="0">
                  <c:v>Actual Tax Revenue</c:v>
                </c:pt>
              </c:strCache>
            </c:strRef>
          </c:tx>
          <c:spPr>
            <a:solidFill>
              <a:srgbClr val="E97132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7'!$A$7:$A$9</c:f>
              <c:strCache>
                <c:ptCount val="3"/>
                <c:pt idx="0">
                  <c:v>AEs</c:v>
                </c:pt>
                <c:pt idx="1">
                  <c:v>EMEs</c:v>
                </c:pt>
                <c:pt idx="2">
                  <c:v>LIDCs</c:v>
                </c:pt>
              </c:strCache>
            </c:strRef>
          </c:cat>
          <c:val>
            <c:numRef>
              <c:f>'Figure 7'!$D$7:$D$9</c:f>
              <c:numCache>
                <c:formatCode>0.0</c:formatCode>
                <c:ptCount val="3"/>
                <c:pt idx="0">
                  <c:v>25.30987253725328</c:v>
                </c:pt>
                <c:pt idx="1">
                  <c:v>16.40508584697589</c:v>
                </c:pt>
                <c:pt idx="2">
                  <c:v>13.038717792043329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8D-4035-84B8-4E4AF205DBDA}"/>
            </c:ext>
          </c:extLst>
        </c:ser>
        <c:ser>
          <c:idx val="1"/>
          <c:order val="1"/>
          <c:tx>
            <c:strRef>
              <c:f>'Figure 7'!$C$6</c:f>
              <c:strCache>
                <c:ptCount val="1"/>
                <c:pt idx="0">
                  <c:v>Distance to potential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7'!$A$7:$A$9</c:f>
              <c:strCache>
                <c:ptCount val="3"/>
                <c:pt idx="0">
                  <c:v>AEs</c:v>
                </c:pt>
                <c:pt idx="1">
                  <c:v>EMEs</c:v>
                </c:pt>
                <c:pt idx="2">
                  <c:v>LIDCs</c:v>
                </c:pt>
              </c:strCache>
            </c:strRef>
          </c:cat>
          <c:val>
            <c:numRef>
              <c:f>'Figure 7'!$C$7:$C$9</c:f>
              <c:numCache>
                <c:formatCode>0.0</c:formatCode>
                <c:ptCount val="3"/>
                <c:pt idx="0">
                  <c:v>2.8262633260558632</c:v>
                </c:pt>
                <c:pt idx="1">
                  <c:v>5.1148022945751164</c:v>
                </c:pt>
                <c:pt idx="2">
                  <c:v>4.665377682965735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8D-4035-84B8-4E4AF205DBDA}"/>
            </c:ext>
          </c:extLst>
        </c:ser>
        <c:ser>
          <c:idx val="2"/>
          <c:order val="2"/>
          <c:tx>
            <c:strRef>
              <c:f>'Figure 7'!$B$6</c:f>
              <c:strCache>
                <c:ptCount val="1"/>
                <c:pt idx="0">
                  <c:v>Additional gain from institutional improvement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3.6968576709797011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A8D-4035-84B8-4E4AF205DBDA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7'!$A$7:$A$9</c:f>
              <c:strCache>
                <c:ptCount val="3"/>
                <c:pt idx="0">
                  <c:v>AEs</c:v>
                </c:pt>
                <c:pt idx="1">
                  <c:v>EMEs</c:v>
                </c:pt>
                <c:pt idx="2">
                  <c:v>LIDCs</c:v>
                </c:pt>
              </c:strCache>
            </c:strRef>
          </c:cat>
          <c:val>
            <c:numRef>
              <c:f>'Figure 7'!$B$7:$B$9</c:f>
              <c:numCache>
                <c:formatCode>General</c:formatCode>
                <c:ptCount val="3"/>
                <c:pt idx="1">
                  <c:v>0.5</c:v>
                </c:pt>
                <c:pt idx="2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A8D-4035-84B8-4E4AF205D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02195024"/>
        <c:axId val="1"/>
      </c:barChart>
      <c:catAx>
        <c:axId val="10021950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1270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219502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68291160638818449"/>
          <c:y val="0.8784941854541749"/>
          <c:w val="0.31259175230214875"/>
          <c:h val="0.12047797167683061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2. Estimates Controlling for Natural Resource Rents, 2021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636482939632552E-2"/>
          <c:y val="0.12821461609620721"/>
          <c:w val="0.88380796150481189"/>
          <c:h val="0.64609292941065066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'Figure 7'!$O$6</c:f>
              <c:strCache>
                <c:ptCount val="1"/>
                <c:pt idx="0">
                  <c:v>Actual Tax Revenue</c:v>
                </c:pt>
              </c:strCache>
            </c:strRef>
          </c:tx>
          <c:spPr>
            <a:solidFill>
              <a:srgbClr val="E97132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7'!$L$7:$L$9</c:f>
              <c:strCache>
                <c:ptCount val="3"/>
                <c:pt idx="0">
                  <c:v>AEs</c:v>
                </c:pt>
                <c:pt idx="1">
                  <c:v>EMEs</c:v>
                </c:pt>
                <c:pt idx="2">
                  <c:v>LIDCs</c:v>
                </c:pt>
              </c:strCache>
            </c:strRef>
          </c:cat>
          <c:val>
            <c:numRef>
              <c:f>'Figure 7'!$O$7:$O$9</c:f>
              <c:numCache>
                <c:formatCode>0.0</c:formatCode>
                <c:ptCount val="3"/>
                <c:pt idx="0">
                  <c:v>25.30987253725328</c:v>
                </c:pt>
                <c:pt idx="1">
                  <c:v>16.40508584697589</c:v>
                </c:pt>
                <c:pt idx="2">
                  <c:v>13.038717792043329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24-4BEE-866E-9A340E89C06B}"/>
            </c:ext>
          </c:extLst>
        </c:ser>
        <c:ser>
          <c:idx val="1"/>
          <c:order val="1"/>
          <c:tx>
            <c:strRef>
              <c:f>'Figure 7'!$N$6</c:f>
              <c:strCache>
                <c:ptCount val="1"/>
                <c:pt idx="0">
                  <c:v>Distance to potential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7'!$L$7:$L$9</c:f>
              <c:strCache>
                <c:ptCount val="3"/>
                <c:pt idx="0">
                  <c:v>AEs</c:v>
                </c:pt>
                <c:pt idx="1">
                  <c:v>EMEs</c:v>
                </c:pt>
                <c:pt idx="2">
                  <c:v>LIDCs</c:v>
                </c:pt>
              </c:strCache>
            </c:strRef>
          </c:cat>
          <c:val>
            <c:numRef>
              <c:f>'Figure 7'!$N$7:$N$9</c:f>
              <c:numCache>
                <c:formatCode>0.0</c:formatCode>
                <c:ptCount val="3"/>
                <c:pt idx="0">
                  <c:v>2.6542503027354969</c:v>
                </c:pt>
                <c:pt idx="1">
                  <c:v>4.890475494787097</c:v>
                </c:pt>
                <c:pt idx="2">
                  <c:v>4.2639902350695236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24-4BEE-866E-9A340E89C06B}"/>
            </c:ext>
          </c:extLst>
        </c:ser>
        <c:ser>
          <c:idx val="0"/>
          <c:order val="2"/>
          <c:tx>
            <c:strRef>
              <c:f>'Figure 7'!$M$6</c:f>
              <c:strCache>
                <c:ptCount val="1"/>
                <c:pt idx="0">
                  <c:v>Additional gain from institutional improvement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7'!$L$7:$L$9</c:f>
              <c:strCache>
                <c:ptCount val="3"/>
                <c:pt idx="0">
                  <c:v>AEs</c:v>
                </c:pt>
                <c:pt idx="1">
                  <c:v>EMEs</c:v>
                </c:pt>
                <c:pt idx="2">
                  <c:v>LIDCs</c:v>
                </c:pt>
              </c:strCache>
            </c:strRef>
          </c:cat>
          <c:val>
            <c:numRef>
              <c:f>'Figure 7'!$M$7:$M$9</c:f>
              <c:numCache>
                <c:formatCode>0.0</c:formatCode>
                <c:ptCount val="3"/>
                <c:pt idx="1">
                  <c:v>0.8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24-4BEE-866E-9A340E89C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02193584"/>
        <c:axId val="1"/>
      </c:barChart>
      <c:catAx>
        <c:axId val="10021935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1270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219358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8639545056867891E-4"/>
          <c:y val="0.87002634429060677"/>
          <c:w val="0.69722222222222219"/>
          <c:h val="0.10314580101279158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745244233851297E-2"/>
          <c:y val="5.3012984304114302E-2"/>
          <c:w val="0.89265109791603914"/>
          <c:h val="0.768649544324772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8'!$C$4</c:f>
              <c:strCache>
                <c:ptCount val="1"/>
                <c:pt idx="0">
                  <c:v>Tax Revenue</c:v>
                </c:pt>
              </c:strCache>
            </c:strRef>
          </c:tx>
          <c:spPr>
            <a:solidFill>
              <a:schemeClr val="accent2"/>
            </a:solidFill>
            <a:ln w="0"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1.0407675224833845E-17"/>
                  <c:y val="-2.31980115990058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71D-4644-A8BD-EB3D534E6C4A}"/>
                </c:ext>
              </c:extLst>
            </c:dLbl>
            <c:dLbl>
              <c:idx val="1"/>
              <c:layout>
                <c:manualLayout>
                  <c:x val="0"/>
                  <c:y val="4.30463576158940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1D-4644-A8BD-EB3D534E6C4A}"/>
                </c:ext>
              </c:extLst>
            </c:dLbl>
            <c:dLbl>
              <c:idx val="3"/>
              <c:layout>
                <c:manualLayout>
                  <c:x val="0"/>
                  <c:y val="-5.30240265120132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71D-4644-A8BD-EB3D534E6C4A}"/>
                </c:ext>
              </c:extLst>
            </c:dLbl>
            <c:dLbl>
              <c:idx val="4"/>
              <c:layout>
                <c:manualLayout>
                  <c:x val="-1.1353958678384905E-3"/>
                  <c:y val="6.62800331400165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1D-4644-A8BD-EB3D534E6C4A}"/>
                </c:ext>
              </c:extLst>
            </c:dLbl>
            <c:dLbl>
              <c:idx val="6"/>
              <c:layout>
                <c:manualLayout>
                  <c:x val="0"/>
                  <c:y val="-5.62913907284769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71D-4644-A8BD-EB3D534E6C4A}"/>
                </c:ext>
              </c:extLst>
            </c:dLbl>
            <c:dLbl>
              <c:idx val="7"/>
              <c:layout>
                <c:manualLayout>
                  <c:x val="-1.1353958678384905E-3"/>
                  <c:y val="-1.657000828500426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71D-4644-A8BD-EB3D534E6C4A}"/>
                </c:ext>
              </c:extLst>
            </c:dLbl>
            <c:dLbl>
              <c:idx val="8"/>
              <c:layout>
                <c:manualLayout>
                  <c:x val="-1.1353958678384905E-3"/>
                  <c:y val="6.959403479701739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71D-4644-A8BD-EB3D534E6C4A}"/>
                </c:ext>
              </c:extLst>
            </c:dLbl>
            <c:dLbl>
              <c:idx val="10"/>
              <c:layout>
                <c:manualLayout>
                  <c:x val="0"/>
                  <c:y val="-3.63990718047662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71D-4644-A8BD-EB3D534E6C4A}"/>
                </c:ext>
              </c:extLst>
            </c:dLbl>
            <c:dLbl>
              <c:idx val="12"/>
              <c:layout>
                <c:manualLayout>
                  <c:x val="-1.1353958678384489E-3"/>
                  <c:y val="-3.64540182270091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71D-4644-A8BD-EB3D534E6C4A}"/>
                </c:ext>
              </c:extLst>
            </c:dLbl>
            <c:dLbl>
              <c:idx val="14"/>
              <c:layout>
                <c:manualLayout>
                  <c:x val="0"/>
                  <c:y val="1.98675496688741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71D-4644-A8BD-EB3D534E6C4A}"/>
                </c:ext>
              </c:extLst>
            </c:dLbl>
            <c:dLbl>
              <c:idx val="15"/>
              <c:layout>
                <c:manualLayout>
                  <c:x val="-3.1405517864119525E-4"/>
                  <c:y val="4.97017260259686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71D-4644-A8BD-EB3D534E6C4A}"/>
                </c:ext>
              </c:extLst>
            </c:dLbl>
            <c:dLbl>
              <c:idx val="16"/>
              <c:layout>
                <c:manualLayout>
                  <c:x val="0"/>
                  <c:y val="-9.93377483443708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71D-4644-A8BD-EB3D534E6C4A}"/>
                </c:ext>
              </c:extLst>
            </c:dLbl>
            <c:dLbl>
              <c:idx val="17"/>
              <c:layout>
                <c:manualLayout>
                  <c:x val="-6.0232017616030063E-17"/>
                  <c:y val="-9.96662668822026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71D-4644-A8BD-EB3D534E6C4A}"/>
                </c:ext>
              </c:extLst>
            </c:dLbl>
            <c:dLbl>
              <c:idx val="19"/>
              <c:layout>
                <c:manualLayout>
                  <c:x val="-1.1353958678384905E-3"/>
                  <c:y val="-3.976801988400994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71D-4644-A8BD-EB3D534E6C4A}"/>
                </c:ext>
              </c:extLst>
            </c:dLbl>
            <c:dLbl>
              <c:idx val="20"/>
              <c:layout>
                <c:manualLayout>
                  <c:x val="0"/>
                  <c:y val="-9.942004971002485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71D-4644-A8BD-EB3D534E6C4A}"/>
                </c:ext>
              </c:extLst>
            </c:dLbl>
            <c:dLbl>
              <c:idx val="21"/>
              <c:layout>
                <c:manualLayout>
                  <c:x val="0"/>
                  <c:y val="2.98260149130074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71D-4644-A8BD-EB3D534E6C4A}"/>
                </c:ext>
              </c:extLst>
            </c:dLbl>
            <c:dLbl>
              <c:idx val="22"/>
              <c:layout>
                <c:manualLayout>
                  <c:x val="-6.0232017616030063E-17"/>
                  <c:y val="-4.30463576158940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71D-4644-A8BD-EB3D534E6C4A}"/>
                </c:ext>
              </c:extLst>
            </c:dLbl>
            <c:dLbl>
              <c:idx val="23"/>
              <c:layout>
                <c:manualLayout>
                  <c:x val="0"/>
                  <c:y val="1.65562913907284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71D-4644-A8BD-EB3D534E6C4A}"/>
                </c:ext>
              </c:extLst>
            </c:dLbl>
            <c:dLbl>
              <c:idx val="25"/>
              <c:layout>
                <c:manualLayout>
                  <c:x val="-8.3261401798670758E-17"/>
                  <c:y val="-7.29080364540182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71D-4644-A8BD-EB3D534E6C4A}"/>
                </c:ext>
              </c:extLst>
            </c:dLbl>
            <c:dLbl>
              <c:idx val="26"/>
              <c:layout>
                <c:manualLayout>
                  <c:x val="-1.1354103616608559E-3"/>
                  <c:y val="-8.6120091776607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71D-4644-A8BD-EB3D534E6C4A}"/>
                </c:ext>
              </c:extLst>
            </c:dLbl>
            <c:dLbl>
              <c:idx val="28"/>
              <c:layout>
                <c:manualLayout>
                  <c:x val="-8.3261401798670758E-17"/>
                  <c:y val="6.62800331400165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71D-4644-A8BD-EB3D534E6C4A}"/>
                </c:ext>
              </c:extLst>
            </c:dLbl>
            <c:dLbl>
              <c:idx val="29"/>
              <c:layout>
                <c:manualLayout>
                  <c:x val="-1.1353958678384905E-3"/>
                  <c:y val="-1.988400994200509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71D-4644-A8BD-EB3D534E6C4A}"/>
                </c:ext>
              </c:extLst>
            </c:dLbl>
            <c:dLbl>
              <c:idx val="30"/>
              <c:layout>
                <c:manualLayout>
                  <c:x val="-1.1353958678384905E-3"/>
                  <c:y val="-4.97100248550124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71D-4644-A8BD-EB3D534E6C4A}"/>
                </c:ext>
              </c:extLst>
            </c:dLbl>
            <c:dLbl>
              <c:idx val="31"/>
              <c:layout>
                <c:manualLayout>
                  <c:x val="-1.1353958678384905E-3"/>
                  <c:y val="-1.988400994200497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71D-4644-A8BD-EB3D534E6C4A}"/>
                </c:ext>
              </c:extLst>
            </c:dLbl>
            <c:dLbl>
              <c:idx val="32"/>
              <c:layout>
                <c:manualLayout>
                  <c:x val="0"/>
                  <c:y val="4.63960231980114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971D-4644-A8BD-EB3D534E6C4A}"/>
                </c:ext>
              </c:extLst>
            </c:dLbl>
            <c:dLbl>
              <c:idx val="33"/>
              <c:layout>
                <c:manualLayout>
                  <c:x val="-1.6652280359734152E-16"/>
                  <c:y val="-3.31400165700082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971D-4644-A8BD-EB3D534E6C4A}"/>
                </c:ext>
              </c:extLst>
            </c:dLbl>
            <c:dLbl>
              <c:idx val="34"/>
              <c:layout>
                <c:manualLayout>
                  <c:x val="0"/>
                  <c:y val="3.64540182270091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971D-4644-A8BD-EB3D534E6C4A}"/>
                </c:ext>
              </c:extLst>
            </c:dLbl>
            <c:dLbl>
              <c:idx val="35"/>
              <c:layout>
                <c:manualLayout>
                  <c:x val="-1.6652280359734152E-16"/>
                  <c:y val="-1.988400994200497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971D-4644-A8BD-EB3D534E6C4A}"/>
                </c:ext>
              </c:extLst>
            </c:dLbl>
            <c:dLbl>
              <c:idx val="36"/>
              <c:layout>
                <c:manualLayout>
                  <c:x val="0"/>
                  <c:y val="1.65700082850040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971D-4644-A8BD-EB3D534E6C4A}"/>
                </c:ext>
              </c:extLst>
            </c:dLbl>
            <c:dLbl>
              <c:idx val="37"/>
              <c:layout>
                <c:manualLayout>
                  <c:x val="0"/>
                  <c:y val="-1.65700082850041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971D-4644-A8BD-EB3D534E6C4A}"/>
                </c:ext>
              </c:extLst>
            </c:dLbl>
            <c:dLbl>
              <c:idx val="38"/>
              <c:layout>
                <c:manualLayout>
                  <c:x val="0"/>
                  <c:y val="2.6512013256006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971D-4644-A8BD-EB3D534E6C4A}"/>
                </c:ext>
              </c:extLst>
            </c:dLbl>
            <c:dLbl>
              <c:idx val="39"/>
              <c:layout>
                <c:manualLayout>
                  <c:x val="0"/>
                  <c:y val="-2.98260149130075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971D-4644-A8BD-EB3D534E6C4A}"/>
                </c:ext>
              </c:extLst>
            </c:dLbl>
            <c:dLbl>
              <c:idx val="40"/>
              <c:layout>
                <c:manualLayout>
                  <c:x val="0"/>
                  <c:y val="1.65700082850041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971D-4644-A8BD-EB3D534E6C4A}"/>
                </c:ext>
              </c:extLst>
            </c:dLbl>
            <c:dLbl>
              <c:idx val="41"/>
              <c:layout>
                <c:manualLayout>
                  <c:x val="-1.1353958678384905E-3"/>
                  <c:y val="-2.31980115990058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971D-4644-A8BD-EB3D534E6C4A}"/>
                </c:ext>
              </c:extLst>
            </c:dLbl>
            <c:dLbl>
              <c:idx val="42"/>
              <c:layout>
                <c:manualLayout>
                  <c:x val="0"/>
                  <c:y val="4.96688741721853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971D-4644-A8BD-EB3D534E6C4A}"/>
                </c:ext>
              </c:extLst>
            </c:dLbl>
            <c:dLbl>
              <c:idx val="47"/>
              <c:layout>
                <c:manualLayout>
                  <c:x val="0"/>
                  <c:y val="-7.28476821192052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971D-4644-A8BD-EB3D534E6C4A}"/>
                </c:ext>
              </c:extLst>
            </c:dLbl>
            <c:dLbl>
              <c:idx val="48"/>
              <c:layout>
                <c:manualLayout>
                  <c:x val="0"/>
                  <c:y val="-4.30463576158941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971D-4644-A8BD-EB3D534E6C4A}"/>
                </c:ext>
              </c:extLst>
            </c:dLbl>
            <c:dLbl>
              <c:idx val="50"/>
              <c:layout>
                <c:manualLayout>
                  <c:x val="-8.2135518301960041E-4"/>
                  <c:y val="2.64900662251655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971D-4644-A8BD-EB3D534E6C4A}"/>
                </c:ext>
              </c:extLst>
            </c:dLbl>
            <c:dLbl>
              <c:idx val="52"/>
              <c:layout>
                <c:manualLayout>
                  <c:x val="0"/>
                  <c:y val="-3.6423841059602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971D-4644-A8BD-EB3D534E6C4A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'Figure 8'!$A$5:$B$61</c:f>
              <c:multiLvlStrCache>
                <c:ptCount val="55"/>
                <c:lvl>
                  <c:pt idx="0">
                    <c:v>Non-Resource-Rich LIDCs</c:v>
                  </c:pt>
                  <c:pt idx="1">
                    <c:v>Non-Resource-Rich LIDCs</c:v>
                  </c:pt>
                  <c:pt idx="2">
                    <c:v>Non-Resource-Rich LIDCs</c:v>
                  </c:pt>
                  <c:pt idx="3">
                    <c:v>Non-Resource-Rich LIDCs</c:v>
                  </c:pt>
                  <c:pt idx="4">
                    <c:v>Non-Resource-Rich LIDCs</c:v>
                  </c:pt>
                  <c:pt idx="5">
                    <c:v>Non-Resource-Rich LIDCs</c:v>
                  </c:pt>
                  <c:pt idx="6">
                    <c:v>Non-Resource-Rich LIDCs</c:v>
                  </c:pt>
                  <c:pt idx="7">
                    <c:v>Non-Resource-Rich LIDCs</c:v>
                  </c:pt>
                  <c:pt idx="8">
                    <c:v>Non-Resource-Rich LIDCs</c:v>
                  </c:pt>
                  <c:pt idx="9">
                    <c:v>Non-Resource-Rich LIDCs</c:v>
                  </c:pt>
                  <c:pt idx="10">
                    <c:v>Non-Resource-Rich LIDCs</c:v>
                  </c:pt>
                  <c:pt idx="11">
                    <c:v>Non-Resource-Rich LIDCs</c:v>
                  </c:pt>
                  <c:pt idx="12">
                    <c:v>Non-Resource-Rich LIDCs</c:v>
                  </c:pt>
                  <c:pt idx="13">
                    <c:v>Non-Resource-Rich LIDCs</c:v>
                  </c:pt>
                  <c:pt idx="14">
                    <c:v>Non-Resource-Rich LIDCs</c:v>
                  </c:pt>
                  <c:pt idx="15">
                    <c:v>Non-Resource-Rich LIDCs</c:v>
                  </c:pt>
                  <c:pt idx="16">
                    <c:v>Non-Resource-Rich LIDCs</c:v>
                  </c:pt>
                  <c:pt idx="17">
                    <c:v>Non-Resource-Rich LIDCs</c:v>
                  </c:pt>
                  <c:pt idx="19">
                    <c:v>Resource-Rich LIDCs</c:v>
                  </c:pt>
                  <c:pt idx="20">
                    <c:v>Resource-Rich LIDCs</c:v>
                  </c:pt>
                  <c:pt idx="21">
                    <c:v>Resource-Rich LIDCs</c:v>
                  </c:pt>
                  <c:pt idx="22">
                    <c:v>Resource-Rich LIDCs</c:v>
                  </c:pt>
                  <c:pt idx="23">
                    <c:v>Resource-Rich LIDCs</c:v>
                  </c:pt>
                  <c:pt idx="24">
                    <c:v>Resource-Rich LIDCs</c:v>
                  </c:pt>
                  <c:pt idx="25">
                    <c:v>Resource-Rich LIDCs</c:v>
                  </c:pt>
                  <c:pt idx="26">
                    <c:v>Resource-Rich LIDCs</c:v>
                  </c:pt>
                  <c:pt idx="27">
                    <c:v>Resource-Rich LIDCs</c:v>
                  </c:pt>
                  <c:pt idx="28">
                    <c:v>Resource-Rich LIDCs</c:v>
                  </c:pt>
                  <c:pt idx="29">
                    <c:v>Resource-Rich LIDCs</c:v>
                  </c:pt>
                  <c:pt idx="30">
                    <c:v>Resource-Rich LIDCs</c:v>
                  </c:pt>
                  <c:pt idx="31">
                    <c:v>Resource-Rich LIDCs</c:v>
                  </c:pt>
                  <c:pt idx="32">
                    <c:v>Resource-Rich LIDCs</c:v>
                  </c:pt>
                  <c:pt idx="34">
                    <c:v>Non-Resource-Rich EMEs</c:v>
                  </c:pt>
                  <c:pt idx="35">
                    <c:v>Non-Resource-Rich EMEs</c:v>
                  </c:pt>
                  <c:pt idx="36">
                    <c:v>Non-Resource-Rich EMEs</c:v>
                  </c:pt>
                  <c:pt idx="37">
                    <c:v>Non-Resource-Rich EMEs</c:v>
                  </c:pt>
                  <c:pt idx="38">
                    <c:v>Non-Resource-Rich EMEs</c:v>
                  </c:pt>
                  <c:pt idx="39">
                    <c:v>Non-Resource-Rich EMEs</c:v>
                  </c:pt>
                  <c:pt idx="40">
                    <c:v>Non-Resource-Rich EMEs</c:v>
                  </c:pt>
                  <c:pt idx="41">
                    <c:v>Non-Resource-Rich EMEs</c:v>
                  </c:pt>
                  <c:pt idx="42">
                    <c:v>Non-Resource-Rich EMEs</c:v>
                  </c:pt>
                  <c:pt idx="43">
                    <c:v>Non-Resource-Rich EMEs</c:v>
                  </c:pt>
                  <c:pt idx="44">
                    <c:v>Non-Resource-Rich EMEs</c:v>
                  </c:pt>
                  <c:pt idx="46">
                    <c:v>Resource-Rich EMEs</c:v>
                  </c:pt>
                  <c:pt idx="47">
                    <c:v>Resource-Rich EMEs</c:v>
                  </c:pt>
                  <c:pt idx="48">
                    <c:v>Resource-Rich EMEs</c:v>
                  </c:pt>
                  <c:pt idx="49">
                    <c:v>Resource-Rich EMEs</c:v>
                  </c:pt>
                  <c:pt idx="50">
                    <c:v>Resource-Rich EMEs</c:v>
                  </c:pt>
                  <c:pt idx="51">
                    <c:v>Resource-Rich EMEs</c:v>
                  </c:pt>
                  <c:pt idx="52">
                    <c:v>Resource-Rich EMEs</c:v>
                  </c:pt>
                  <c:pt idx="53">
                    <c:v>Resource-Rich EMEs</c:v>
                  </c:pt>
                  <c:pt idx="54">
                    <c:v>Resource-Rich EMEs</c:v>
                  </c:pt>
                </c:lvl>
                <c:lvl/>
              </c:multiLvlStrCache>
            </c:multiLvlStrRef>
          </c:cat>
          <c:val>
            <c:numRef>
              <c:f>'Figure 8'!$C$5:$C$61</c:f>
              <c:numCache>
                <c:formatCode>0.0</c:formatCode>
                <c:ptCount val="55"/>
                <c:pt idx="0">
                  <c:v>13.934815740525542</c:v>
                </c:pt>
                <c:pt idx="1">
                  <c:v>13.481595471887283</c:v>
                </c:pt>
                <c:pt idx="2">
                  <c:v>13.099528450140532</c:v>
                </c:pt>
                <c:pt idx="3">
                  <c:v>13.241579778407417</c:v>
                </c:pt>
                <c:pt idx="4">
                  <c:v>11.150107828272148</c:v>
                </c:pt>
                <c:pt idx="5">
                  <c:v>14.743047899074336</c:v>
                </c:pt>
                <c:pt idx="6">
                  <c:v>12.607933496203305</c:v>
                </c:pt>
                <c:pt idx="7">
                  <c:v>11.473401650263652</c:v>
                </c:pt>
                <c:pt idx="8">
                  <c:v>11.5150523584691</c:v>
                </c:pt>
                <c:pt idx="9">
                  <c:v>10.982459628284433</c:v>
                </c:pt>
                <c:pt idx="10">
                  <c:v>11.271725908269167</c:v>
                </c:pt>
                <c:pt idx="11">
                  <c:v>9.4133305257096964</c:v>
                </c:pt>
                <c:pt idx="12">
                  <c:v>10.990430305799419</c:v>
                </c:pt>
                <c:pt idx="13">
                  <c:v>9.7241117348704478</c:v>
                </c:pt>
                <c:pt idx="14">
                  <c:v>8.6925682668376378</c:v>
                </c:pt>
                <c:pt idx="15">
                  <c:v>8.3431090269248092</c:v>
                </c:pt>
                <c:pt idx="16">
                  <c:v>7.9523887959371926</c:v>
                </c:pt>
                <c:pt idx="17">
                  <c:v>5.0670864432436149</c:v>
                </c:pt>
                <c:pt idx="19">
                  <c:v>7.4538128713131782</c:v>
                </c:pt>
                <c:pt idx="20">
                  <c:v>11.659025341091111</c:v>
                </c:pt>
                <c:pt idx="21">
                  <c:v>5.180770936762439</c:v>
                </c:pt>
                <c:pt idx="22">
                  <c:v>14.1159325234451</c:v>
                </c:pt>
                <c:pt idx="23">
                  <c:v>13.89752508886269</c:v>
                </c:pt>
                <c:pt idx="24">
                  <c:v>8.8784372182709426</c:v>
                </c:pt>
                <c:pt idx="25">
                  <c:v>9.8287111680953512</c:v>
                </c:pt>
                <c:pt idx="26">
                  <c:v>12.455142554676822</c:v>
                </c:pt>
                <c:pt idx="27">
                  <c:v>11.637226988871506</c:v>
                </c:pt>
                <c:pt idx="28">
                  <c:v>9.5726957974960456</c:v>
                </c:pt>
                <c:pt idx="29">
                  <c:v>8.5645933014354068</c:v>
                </c:pt>
                <c:pt idx="30">
                  <c:v>9.3282934977385548</c:v>
                </c:pt>
                <c:pt idx="31">
                  <c:v>7.8314594419304635</c:v>
                </c:pt>
                <c:pt idx="32">
                  <c:v>7.1983296233452867</c:v>
                </c:pt>
                <c:pt idx="34">
                  <c:v>13.855964925557457</c:v>
                </c:pt>
                <c:pt idx="35">
                  <c:v>13.794539492148644</c:v>
                </c:pt>
                <c:pt idx="36">
                  <c:v>14.085960509738454</c:v>
                </c:pt>
                <c:pt idx="37">
                  <c:v>14.486371091710298</c:v>
                </c:pt>
                <c:pt idx="38">
                  <c:v>7.6729515904505465</c:v>
                </c:pt>
                <c:pt idx="39">
                  <c:v>11.39429733542703</c:v>
                </c:pt>
                <c:pt idx="40">
                  <c:v>10.386681227885845</c:v>
                </c:pt>
                <c:pt idx="41">
                  <c:v>11.369824034212323</c:v>
                </c:pt>
                <c:pt idx="42">
                  <c:v>10.418718747595275</c:v>
                </c:pt>
                <c:pt idx="43">
                  <c:v>10.227665248947652</c:v>
                </c:pt>
                <c:pt idx="44">
                  <c:v>7.6442964860238103</c:v>
                </c:pt>
                <c:pt idx="46">
                  <c:v>10.412056126132102</c:v>
                </c:pt>
                <c:pt idx="47">
                  <c:v>13.622776704317005</c:v>
                </c:pt>
                <c:pt idx="48">
                  <c:v>11.653988466273631</c:v>
                </c:pt>
                <c:pt idx="49">
                  <c:v>9.846692177994079</c:v>
                </c:pt>
                <c:pt idx="50">
                  <c:v>7.5055558130972377</c:v>
                </c:pt>
                <c:pt idx="51">
                  <c:v>8.5046179139072819</c:v>
                </c:pt>
                <c:pt idx="52">
                  <c:v>7.9111517479896687</c:v>
                </c:pt>
                <c:pt idx="53">
                  <c:v>7.8951807069515256</c:v>
                </c:pt>
                <c:pt idx="54">
                  <c:v>4.815465732886568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971D-4644-A8BD-EB3D534E6C4A}"/>
            </c:ext>
          </c:extLst>
        </c:ser>
        <c:ser>
          <c:idx val="1"/>
          <c:order val="1"/>
          <c:tx>
            <c:strRef>
              <c:f>'Figure 8'!$D$4</c:f>
              <c:strCache>
                <c:ptCount val="1"/>
                <c:pt idx="0">
                  <c:v>Tax Gap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1.1354103616607806E-3"/>
                  <c:y val="3.30852062366375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971D-4644-A8BD-EB3D534E6C4A}"/>
                </c:ext>
              </c:extLst>
            </c:dLbl>
            <c:dLbl>
              <c:idx val="3"/>
              <c:layout>
                <c:manualLayout>
                  <c:x val="0"/>
                  <c:y val="-1.656724200865620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971D-4644-A8BD-EB3D534E6C4A}"/>
                </c:ext>
              </c:extLst>
            </c:dLbl>
            <c:dLbl>
              <c:idx val="4"/>
              <c:layout>
                <c:manualLayout>
                  <c:x val="0"/>
                  <c:y val="1.65343901548729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971D-4644-A8BD-EB3D534E6C4A}"/>
                </c:ext>
              </c:extLst>
            </c:dLbl>
            <c:dLbl>
              <c:idx val="5"/>
              <c:layout>
                <c:manualLayout>
                  <c:x val="0"/>
                  <c:y val="-1.657000828500420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971D-4644-A8BD-EB3D534E6C4A}"/>
                </c:ext>
              </c:extLst>
            </c:dLbl>
            <c:dLbl>
              <c:idx val="7"/>
              <c:layout>
                <c:manualLayout>
                  <c:x val="-1.1353958678384905E-3"/>
                  <c:y val="-9.942004971002485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971D-4644-A8BD-EB3D534E6C4A}"/>
                </c:ext>
              </c:extLst>
            </c:dLbl>
            <c:dLbl>
              <c:idx val="8"/>
              <c:layout>
                <c:manualLayout>
                  <c:x val="-4.1630700899335379E-17"/>
                  <c:y val="-1.65700082850041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971D-4644-A8BD-EB3D534E6C4A}"/>
                </c:ext>
              </c:extLst>
            </c:dLbl>
            <c:dLbl>
              <c:idx val="20"/>
              <c:layout>
                <c:manualLayout>
                  <c:x val="0"/>
                  <c:y val="-3.6423841059602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971D-4644-A8BD-EB3D534E6C4A}"/>
                </c:ext>
              </c:extLst>
            </c:dLbl>
            <c:dLbl>
              <c:idx val="27"/>
              <c:layout>
                <c:manualLayout>
                  <c:x val="0"/>
                  <c:y val="-6.647285811127974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971D-4644-A8BD-EB3D534E6C4A}"/>
                </c:ext>
              </c:extLst>
            </c:dLbl>
            <c:dLbl>
              <c:idx val="28"/>
              <c:layout>
                <c:manualLayout>
                  <c:x val="0"/>
                  <c:y val="-2.31980115990058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971D-4644-A8BD-EB3D534E6C4A}"/>
                </c:ext>
              </c:extLst>
            </c:dLbl>
            <c:dLbl>
              <c:idx val="30"/>
              <c:layout>
                <c:manualLayout>
                  <c:x val="0"/>
                  <c:y val="-9.942004971002485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971D-4644-A8BD-EB3D534E6C4A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'Figure 8'!$A$5:$B$61</c:f>
              <c:multiLvlStrCache>
                <c:ptCount val="55"/>
                <c:lvl>
                  <c:pt idx="0">
                    <c:v>Non-Resource-Rich LIDCs</c:v>
                  </c:pt>
                  <c:pt idx="1">
                    <c:v>Non-Resource-Rich LIDCs</c:v>
                  </c:pt>
                  <c:pt idx="2">
                    <c:v>Non-Resource-Rich LIDCs</c:v>
                  </c:pt>
                  <c:pt idx="3">
                    <c:v>Non-Resource-Rich LIDCs</c:v>
                  </c:pt>
                  <c:pt idx="4">
                    <c:v>Non-Resource-Rich LIDCs</c:v>
                  </c:pt>
                  <c:pt idx="5">
                    <c:v>Non-Resource-Rich LIDCs</c:v>
                  </c:pt>
                  <c:pt idx="6">
                    <c:v>Non-Resource-Rich LIDCs</c:v>
                  </c:pt>
                  <c:pt idx="7">
                    <c:v>Non-Resource-Rich LIDCs</c:v>
                  </c:pt>
                  <c:pt idx="8">
                    <c:v>Non-Resource-Rich LIDCs</c:v>
                  </c:pt>
                  <c:pt idx="9">
                    <c:v>Non-Resource-Rich LIDCs</c:v>
                  </c:pt>
                  <c:pt idx="10">
                    <c:v>Non-Resource-Rich LIDCs</c:v>
                  </c:pt>
                  <c:pt idx="11">
                    <c:v>Non-Resource-Rich LIDCs</c:v>
                  </c:pt>
                  <c:pt idx="12">
                    <c:v>Non-Resource-Rich LIDCs</c:v>
                  </c:pt>
                  <c:pt idx="13">
                    <c:v>Non-Resource-Rich LIDCs</c:v>
                  </c:pt>
                  <c:pt idx="14">
                    <c:v>Non-Resource-Rich LIDCs</c:v>
                  </c:pt>
                  <c:pt idx="15">
                    <c:v>Non-Resource-Rich LIDCs</c:v>
                  </c:pt>
                  <c:pt idx="16">
                    <c:v>Non-Resource-Rich LIDCs</c:v>
                  </c:pt>
                  <c:pt idx="17">
                    <c:v>Non-Resource-Rich LIDCs</c:v>
                  </c:pt>
                  <c:pt idx="19">
                    <c:v>Resource-Rich LIDCs</c:v>
                  </c:pt>
                  <c:pt idx="20">
                    <c:v>Resource-Rich LIDCs</c:v>
                  </c:pt>
                  <c:pt idx="21">
                    <c:v>Resource-Rich LIDCs</c:v>
                  </c:pt>
                  <c:pt idx="22">
                    <c:v>Resource-Rich LIDCs</c:v>
                  </c:pt>
                  <c:pt idx="23">
                    <c:v>Resource-Rich LIDCs</c:v>
                  </c:pt>
                  <c:pt idx="24">
                    <c:v>Resource-Rich LIDCs</c:v>
                  </c:pt>
                  <c:pt idx="25">
                    <c:v>Resource-Rich LIDCs</c:v>
                  </c:pt>
                  <c:pt idx="26">
                    <c:v>Resource-Rich LIDCs</c:v>
                  </c:pt>
                  <c:pt idx="27">
                    <c:v>Resource-Rich LIDCs</c:v>
                  </c:pt>
                  <c:pt idx="28">
                    <c:v>Resource-Rich LIDCs</c:v>
                  </c:pt>
                  <c:pt idx="29">
                    <c:v>Resource-Rich LIDCs</c:v>
                  </c:pt>
                  <c:pt idx="30">
                    <c:v>Resource-Rich LIDCs</c:v>
                  </c:pt>
                  <c:pt idx="31">
                    <c:v>Resource-Rich LIDCs</c:v>
                  </c:pt>
                  <c:pt idx="32">
                    <c:v>Resource-Rich LIDCs</c:v>
                  </c:pt>
                  <c:pt idx="34">
                    <c:v>Non-Resource-Rich EMEs</c:v>
                  </c:pt>
                  <c:pt idx="35">
                    <c:v>Non-Resource-Rich EMEs</c:v>
                  </c:pt>
                  <c:pt idx="36">
                    <c:v>Non-Resource-Rich EMEs</c:v>
                  </c:pt>
                  <c:pt idx="37">
                    <c:v>Non-Resource-Rich EMEs</c:v>
                  </c:pt>
                  <c:pt idx="38">
                    <c:v>Non-Resource-Rich EMEs</c:v>
                  </c:pt>
                  <c:pt idx="39">
                    <c:v>Non-Resource-Rich EMEs</c:v>
                  </c:pt>
                  <c:pt idx="40">
                    <c:v>Non-Resource-Rich EMEs</c:v>
                  </c:pt>
                  <c:pt idx="41">
                    <c:v>Non-Resource-Rich EMEs</c:v>
                  </c:pt>
                  <c:pt idx="42">
                    <c:v>Non-Resource-Rich EMEs</c:v>
                  </c:pt>
                  <c:pt idx="43">
                    <c:v>Non-Resource-Rich EMEs</c:v>
                  </c:pt>
                  <c:pt idx="44">
                    <c:v>Non-Resource-Rich EMEs</c:v>
                  </c:pt>
                  <c:pt idx="46">
                    <c:v>Resource-Rich EMEs</c:v>
                  </c:pt>
                  <c:pt idx="47">
                    <c:v>Resource-Rich EMEs</c:v>
                  </c:pt>
                  <c:pt idx="48">
                    <c:v>Resource-Rich EMEs</c:v>
                  </c:pt>
                  <c:pt idx="49">
                    <c:v>Resource-Rich EMEs</c:v>
                  </c:pt>
                  <c:pt idx="50">
                    <c:v>Resource-Rich EMEs</c:v>
                  </c:pt>
                  <c:pt idx="51">
                    <c:v>Resource-Rich EMEs</c:v>
                  </c:pt>
                  <c:pt idx="52">
                    <c:v>Resource-Rich EMEs</c:v>
                  </c:pt>
                  <c:pt idx="53">
                    <c:v>Resource-Rich EMEs</c:v>
                  </c:pt>
                  <c:pt idx="54">
                    <c:v>Resource-Rich EMEs</c:v>
                  </c:pt>
                </c:lvl>
                <c:lvl/>
              </c:multiLvlStrCache>
            </c:multiLvlStrRef>
          </c:cat>
          <c:val>
            <c:numRef>
              <c:f>'Figure 8'!$D$5:$D$61</c:f>
              <c:numCache>
                <c:formatCode>0.0</c:formatCode>
                <c:ptCount val="55"/>
                <c:pt idx="0">
                  <c:v>6.7263277371724444</c:v>
                </c:pt>
                <c:pt idx="1">
                  <c:v>5.0609727700551348</c:v>
                </c:pt>
                <c:pt idx="2">
                  <c:v>4.070623954137166</c:v>
                </c:pt>
                <c:pt idx="3">
                  <c:v>3.9031661351521811</c:v>
                </c:pt>
                <c:pt idx="4">
                  <c:v>5.9341902732849121</c:v>
                </c:pt>
                <c:pt idx="5">
                  <c:v>1.7985699971516926</c:v>
                </c:pt>
                <c:pt idx="6">
                  <c:v>2.9845823446909585</c:v>
                </c:pt>
                <c:pt idx="7">
                  <c:v>3.7738107840220132</c:v>
                </c:pt>
                <c:pt idx="8">
                  <c:v>3.4332886536916098</c:v>
                </c:pt>
                <c:pt idx="9">
                  <c:v>3.4497371169866295</c:v>
                </c:pt>
                <c:pt idx="10">
                  <c:v>2.5334866046905518</c:v>
                </c:pt>
                <c:pt idx="11">
                  <c:v>4.2878481547037763</c:v>
                </c:pt>
                <c:pt idx="12">
                  <c:v>1.6390836636225383</c:v>
                </c:pt>
                <c:pt idx="13">
                  <c:v>2.6886207262674966</c:v>
                </c:pt>
                <c:pt idx="14">
                  <c:v>3.2596204380194345</c:v>
                </c:pt>
                <c:pt idx="15">
                  <c:v>1.7031680345535278</c:v>
                </c:pt>
                <c:pt idx="16">
                  <c:v>1.6115865310033162</c:v>
                </c:pt>
                <c:pt idx="17">
                  <c:v>3.2365841865539551</c:v>
                </c:pt>
                <c:pt idx="19">
                  <c:v>12.212480545043945</c:v>
                </c:pt>
                <c:pt idx="20">
                  <c:v>6.3759249051411944</c:v>
                </c:pt>
                <c:pt idx="21">
                  <c:v>11.497320493062338</c:v>
                </c:pt>
                <c:pt idx="22">
                  <c:v>2.2970751126607261</c:v>
                </c:pt>
                <c:pt idx="23">
                  <c:v>2.389736533164978</c:v>
                </c:pt>
                <c:pt idx="24">
                  <c:v>5.5548450946807861</c:v>
                </c:pt>
                <c:pt idx="25">
                  <c:v>4.229161349626688</c:v>
                </c:pt>
                <c:pt idx="26">
                  <c:v>1.3313413461049397</c:v>
                </c:pt>
                <c:pt idx="27">
                  <c:v>1.5106903314590454</c:v>
                </c:pt>
                <c:pt idx="28">
                  <c:v>3.1742176214853921</c:v>
                </c:pt>
                <c:pt idx="29">
                  <c:v>2.5301534334818521</c:v>
                </c:pt>
                <c:pt idx="30">
                  <c:v>1.3955147862434387</c:v>
                </c:pt>
                <c:pt idx="31">
                  <c:v>2.4919682741165161</c:v>
                </c:pt>
                <c:pt idx="32">
                  <c:v>2.2178290685017905</c:v>
                </c:pt>
                <c:pt idx="34">
                  <c:v>6.175676504770915</c:v>
                </c:pt>
                <c:pt idx="35">
                  <c:v>2.5247354904810586</c:v>
                </c:pt>
                <c:pt idx="36">
                  <c:v>1.9292538166046143</c:v>
                </c:pt>
                <c:pt idx="37">
                  <c:v>1.2809271017710369</c:v>
                </c:pt>
                <c:pt idx="38">
                  <c:v>7.2775052388509112</c:v>
                </c:pt>
                <c:pt idx="39">
                  <c:v>3.047430221239726</c:v>
                </c:pt>
                <c:pt idx="40">
                  <c:v>3.624660094579061</c:v>
                </c:pt>
                <c:pt idx="41">
                  <c:v>1.9603869120279949</c:v>
                </c:pt>
                <c:pt idx="42">
                  <c:v>1.664708177248637</c:v>
                </c:pt>
                <c:pt idx="43">
                  <c:v>1.4009299278259277</c:v>
                </c:pt>
                <c:pt idx="44">
                  <c:v>2.6355189482371011</c:v>
                </c:pt>
                <c:pt idx="46">
                  <c:v>15.167898495992025</c:v>
                </c:pt>
                <c:pt idx="47">
                  <c:v>4.3302848339080811</c:v>
                </c:pt>
                <c:pt idx="48">
                  <c:v>3.5328160127003989</c:v>
                </c:pt>
                <c:pt idx="49">
                  <c:v>4.1984770899017647</c:v>
                </c:pt>
                <c:pt idx="50">
                  <c:v>5.1329387029012041</c:v>
                </c:pt>
                <c:pt idx="51">
                  <c:v>2.631247560183207</c:v>
                </c:pt>
                <c:pt idx="52">
                  <c:v>0.94821015993754065</c:v>
                </c:pt>
                <c:pt idx="53">
                  <c:v>0.15566095213095346</c:v>
                </c:pt>
                <c:pt idx="54">
                  <c:v>1.8463621934254963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971D-4644-A8BD-EB3D534E6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1006932816"/>
        <c:axId val="1"/>
      </c:barChart>
      <c:lineChart>
        <c:grouping val="standard"/>
        <c:varyColors val="0"/>
        <c:ser>
          <c:idx val="2"/>
          <c:order val="2"/>
          <c:tx>
            <c:strRef>
              <c:f>'Figure 8'!$E$4</c:f>
              <c:strCache>
                <c:ptCount val="1"/>
                <c:pt idx="0">
                  <c:v>Compromiso de Sevilla (15 percent)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multiLvlStrRef>
              <c:f>'Figure 8'!$A$5:$B$61</c:f>
              <c:multiLvlStrCache>
                <c:ptCount val="55"/>
                <c:lvl>
                  <c:pt idx="0">
                    <c:v>Non-Resource-Rich LIDCs</c:v>
                  </c:pt>
                  <c:pt idx="1">
                    <c:v>Non-Resource-Rich LIDCs</c:v>
                  </c:pt>
                  <c:pt idx="2">
                    <c:v>Non-Resource-Rich LIDCs</c:v>
                  </c:pt>
                  <c:pt idx="3">
                    <c:v>Non-Resource-Rich LIDCs</c:v>
                  </c:pt>
                  <c:pt idx="4">
                    <c:v>Non-Resource-Rich LIDCs</c:v>
                  </c:pt>
                  <c:pt idx="5">
                    <c:v>Non-Resource-Rich LIDCs</c:v>
                  </c:pt>
                  <c:pt idx="6">
                    <c:v>Non-Resource-Rich LIDCs</c:v>
                  </c:pt>
                  <c:pt idx="7">
                    <c:v>Non-Resource-Rich LIDCs</c:v>
                  </c:pt>
                  <c:pt idx="8">
                    <c:v>Non-Resource-Rich LIDCs</c:v>
                  </c:pt>
                  <c:pt idx="9">
                    <c:v>Non-Resource-Rich LIDCs</c:v>
                  </c:pt>
                  <c:pt idx="10">
                    <c:v>Non-Resource-Rich LIDCs</c:v>
                  </c:pt>
                  <c:pt idx="11">
                    <c:v>Non-Resource-Rich LIDCs</c:v>
                  </c:pt>
                  <c:pt idx="12">
                    <c:v>Non-Resource-Rich LIDCs</c:v>
                  </c:pt>
                  <c:pt idx="13">
                    <c:v>Non-Resource-Rich LIDCs</c:v>
                  </c:pt>
                  <c:pt idx="14">
                    <c:v>Non-Resource-Rich LIDCs</c:v>
                  </c:pt>
                  <c:pt idx="15">
                    <c:v>Non-Resource-Rich LIDCs</c:v>
                  </c:pt>
                  <c:pt idx="16">
                    <c:v>Non-Resource-Rich LIDCs</c:v>
                  </c:pt>
                  <c:pt idx="17">
                    <c:v>Non-Resource-Rich LIDCs</c:v>
                  </c:pt>
                  <c:pt idx="19">
                    <c:v>Resource-Rich LIDCs</c:v>
                  </c:pt>
                  <c:pt idx="20">
                    <c:v>Resource-Rich LIDCs</c:v>
                  </c:pt>
                  <c:pt idx="21">
                    <c:v>Resource-Rich LIDCs</c:v>
                  </c:pt>
                  <c:pt idx="22">
                    <c:v>Resource-Rich LIDCs</c:v>
                  </c:pt>
                  <c:pt idx="23">
                    <c:v>Resource-Rich LIDCs</c:v>
                  </c:pt>
                  <c:pt idx="24">
                    <c:v>Resource-Rich LIDCs</c:v>
                  </c:pt>
                  <c:pt idx="25">
                    <c:v>Resource-Rich LIDCs</c:v>
                  </c:pt>
                  <c:pt idx="26">
                    <c:v>Resource-Rich LIDCs</c:v>
                  </c:pt>
                  <c:pt idx="27">
                    <c:v>Resource-Rich LIDCs</c:v>
                  </c:pt>
                  <c:pt idx="28">
                    <c:v>Resource-Rich LIDCs</c:v>
                  </c:pt>
                  <c:pt idx="29">
                    <c:v>Resource-Rich LIDCs</c:v>
                  </c:pt>
                  <c:pt idx="30">
                    <c:v>Resource-Rich LIDCs</c:v>
                  </c:pt>
                  <c:pt idx="31">
                    <c:v>Resource-Rich LIDCs</c:v>
                  </c:pt>
                  <c:pt idx="32">
                    <c:v>Resource-Rich LIDCs</c:v>
                  </c:pt>
                  <c:pt idx="34">
                    <c:v>Non-Resource-Rich EMEs</c:v>
                  </c:pt>
                  <c:pt idx="35">
                    <c:v>Non-Resource-Rich EMEs</c:v>
                  </c:pt>
                  <c:pt idx="36">
                    <c:v>Non-Resource-Rich EMEs</c:v>
                  </c:pt>
                  <c:pt idx="37">
                    <c:v>Non-Resource-Rich EMEs</c:v>
                  </c:pt>
                  <c:pt idx="38">
                    <c:v>Non-Resource-Rich EMEs</c:v>
                  </c:pt>
                  <c:pt idx="39">
                    <c:v>Non-Resource-Rich EMEs</c:v>
                  </c:pt>
                  <c:pt idx="40">
                    <c:v>Non-Resource-Rich EMEs</c:v>
                  </c:pt>
                  <c:pt idx="41">
                    <c:v>Non-Resource-Rich EMEs</c:v>
                  </c:pt>
                  <c:pt idx="42">
                    <c:v>Non-Resource-Rich EMEs</c:v>
                  </c:pt>
                  <c:pt idx="43">
                    <c:v>Non-Resource-Rich EMEs</c:v>
                  </c:pt>
                  <c:pt idx="44">
                    <c:v>Non-Resource-Rich EMEs</c:v>
                  </c:pt>
                  <c:pt idx="46">
                    <c:v>Resource-Rich EMEs</c:v>
                  </c:pt>
                  <c:pt idx="47">
                    <c:v>Resource-Rich EMEs</c:v>
                  </c:pt>
                  <c:pt idx="48">
                    <c:v>Resource-Rich EMEs</c:v>
                  </c:pt>
                  <c:pt idx="49">
                    <c:v>Resource-Rich EMEs</c:v>
                  </c:pt>
                  <c:pt idx="50">
                    <c:v>Resource-Rich EMEs</c:v>
                  </c:pt>
                  <c:pt idx="51">
                    <c:v>Resource-Rich EMEs</c:v>
                  </c:pt>
                  <c:pt idx="52">
                    <c:v>Resource-Rich EMEs</c:v>
                  </c:pt>
                  <c:pt idx="53">
                    <c:v>Resource-Rich EMEs</c:v>
                  </c:pt>
                  <c:pt idx="54">
                    <c:v>Resource-Rich EMEs</c:v>
                  </c:pt>
                </c:lvl>
                <c:lvl/>
              </c:multiLvlStrCache>
            </c:multiLvlStrRef>
          </c:cat>
          <c:val>
            <c:numRef>
              <c:f>'Figure 8'!$E$5:$E$61</c:f>
              <c:numCache>
                <c:formatCode>General</c:formatCode>
                <c:ptCount val="55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15</c:v>
                </c:pt>
                <c:pt idx="11">
                  <c:v>15</c:v>
                </c:pt>
                <c:pt idx="12">
                  <c:v>15</c:v>
                </c:pt>
                <c:pt idx="13">
                  <c:v>15</c:v>
                </c:pt>
                <c:pt idx="14">
                  <c:v>15</c:v>
                </c:pt>
                <c:pt idx="15">
                  <c:v>15</c:v>
                </c:pt>
                <c:pt idx="16">
                  <c:v>15</c:v>
                </c:pt>
                <c:pt idx="17">
                  <c:v>15</c:v>
                </c:pt>
                <c:pt idx="18">
                  <c:v>15</c:v>
                </c:pt>
                <c:pt idx="19">
                  <c:v>15</c:v>
                </c:pt>
                <c:pt idx="20">
                  <c:v>15</c:v>
                </c:pt>
                <c:pt idx="21">
                  <c:v>15</c:v>
                </c:pt>
                <c:pt idx="22">
                  <c:v>15</c:v>
                </c:pt>
                <c:pt idx="23">
                  <c:v>15</c:v>
                </c:pt>
                <c:pt idx="24">
                  <c:v>15</c:v>
                </c:pt>
                <c:pt idx="25">
                  <c:v>15</c:v>
                </c:pt>
                <c:pt idx="26">
                  <c:v>15</c:v>
                </c:pt>
                <c:pt idx="27">
                  <c:v>15</c:v>
                </c:pt>
                <c:pt idx="28">
                  <c:v>15</c:v>
                </c:pt>
                <c:pt idx="29">
                  <c:v>15</c:v>
                </c:pt>
                <c:pt idx="30">
                  <c:v>15</c:v>
                </c:pt>
                <c:pt idx="31">
                  <c:v>15</c:v>
                </c:pt>
                <c:pt idx="32">
                  <c:v>15</c:v>
                </c:pt>
                <c:pt idx="33">
                  <c:v>15</c:v>
                </c:pt>
                <c:pt idx="34">
                  <c:v>15</c:v>
                </c:pt>
                <c:pt idx="35">
                  <c:v>15</c:v>
                </c:pt>
                <c:pt idx="36">
                  <c:v>15</c:v>
                </c:pt>
                <c:pt idx="37">
                  <c:v>15</c:v>
                </c:pt>
                <c:pt idx="38">
                  <c:v>15</c:v>
                </c:pt>
                <c:pt idx="39">
                  <c:v>15</c:v>
                </c:pt>
                <c:pt idx="40">
                  <c:v>15</c:v>
                </c:pt>
                <c:pt idx="41">
                  <c:v>15</c:v>
                </c:pt>
                <c:pt idx="42">
                  <c:v>15</c:v>
                </c:pt>
                <c:pt idx="43">
                  <c:v>15</c:v>
                </c:pt>
                <c:pt idx="44">
                  <c:v>15</c:v>
                </c:pt>
                <c:pt idx="45">
                  <c:v>15</c:v>
                </c:pt>
                <c:pt idx="46">
                  <c:v>15</c:v>
                </c:pt>
                <c:pt idx="47">
                  <c:v>15</c:v>
                </c:pt>
                <c:pt idx="48">
                  <c:v>15</c:v>
                </c:pt>
                <c:pt idx="49">
                  <c:v>15</c:v>
                </c:pt>
                <c:pt idx="50">
                  <c:v>15</c:v>
                </c:pt>
                <c:pt idx="51">
                  <c:v>15</c:v>
                </c:pt>
                <c:pt idx="52">
                  <c:v>15</c:v>
                </c:pt>
                <c:pt idx="53">
                  <c:v>15</c:v>
                </c:pt>
                <c:pt idx="54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3-971D-4644-A8BD-EB3D534E6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6932816"/>
        <c:axId val="1"/>
      </c:lineChart>
      <c:catAx>
        <c:axId val="1006932816"/>
        <c:scaling>
          <c:orientation val="minMax"/>
        </c:scaling>
        <c:delete val="1"/>
        <c:axPos val="b"/>
        <c:numFmt formatCode="@" sourceLinked="0"/>
        <c:majorTickMark val="none"/>
        <c:minorTickMark val="none"/>
        <c:tickLblPos val="nextTo"/>
        <c:crossAx val="1"/>
        <c:crosses val="autoZero"/>
        <c:auto val="0"/>
        <c:lblAlgn val="ctr"/>
        <c:lblOffset val="100"/>
        <c:tickLblSkip val="5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1270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69328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solidFill>
      <a:schemeClr val="bg1"/>
    </a:solidFill>
    <a:ln w="1270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09858923884514E-2"/>
          <c:y val="6.4138137465005185E-2"/>
          <c:w val="0.91518712504686928"/>
          <c:h val="0.5964775218668583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'Figure 10'!$N$8</c:f>
              <c:strCache>
                <c:ptCount val="1"/>
                <c:pt idx="0">
                  <c:v>CIT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10'!$M$9:$M$10</c:f>
              <c:strCache>
                <c:ptCount val="2"/>
                <c:pt idx="0">
                  <c:v>LIDCs</c:v>
                </c:pt>
                <c:pt idx="1">
                  <c:v>EMEs</c:v>
                </c:pt>
              </c:strCache>
            </c:strRef>
          </c:cat>
          <c:val>
            <c:numRef>
              <c:f>'Figure 10'!$N$9:$N$10</c:f>
              <c:numCache>
                <c:formatCode>General</c:formatCode>
                <c:ptCount val="2"/>
                <c:pt idx="0">
                  <c:v>3.3</c:v>
                </c:pt>
                <c:pt idx="1">
                  <c:v>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50-48E3-BC4D-15B01A7549AA}"/>
            </c:ext>
          </c:extLst>
        </c:ser>
        <c:ser>
          <c:idx val="3"/>
          <c:order val="1"/>
          <c:tx>
            <c:strRef>
              <c:f>'Figure 10'!$O$8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0833333333333333E-3"/>
                  <c:y val="6.86400593655442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50-48E3-BC4D-15B01A7549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10'!$M$9:$M$10</c:f>
              <c:strCache>
                <c:ptCount val="2"/>
                <c:pt idx="0">
                  <c:v>LIDCs</c:v>
                </c:pt>
                <c:pt idx="1">
                  <c:v>EMEs</c:v>
                </c:pt>
              </c:strCache>
            </c:strRef>
          </c:cat>
          <c:val>
            <c:numRef>
              <c:f>'Figure 10'!$O$9:$O$10</c:f>
              <c:numCache>
                <c:formatCode>General</c:formatCode>
                <c:ptCount val="2"/>
                <c:pt idx="0">
                  <c:v>1.3</c:v>
                </c:pt>
                <c:pt idx="1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50-48E3-BC4D-15B01A7549AA}"/>
            </c:ext>
          </c:extLst>
        </c:ser>
        <c:ser>
          <c:idx val="1"/>
          <c:order val="2"/>
          <c:tx>
            <c:strRef>
              <c:f>'Figure 10'!$P$8</c:f>
              <c:strCache>
                <c:ptCount val="1"/>
                <c:pt idx="0">
                  <c:v>PIT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6.86400593655442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50-48E3-BC4D-15B01A7549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10'!$M$9:$M$10</c:f>
              <c:strCache>
                <c:ptCount val="2"/>
                <c:pt idx="0">
                  <c:v>LIDCs</c:v>
                </c:pt>
                <c:pt idx="1">
                  <c:v>EMEs</c:v>
                </c:pt>
              </c:strCache>
            </c:strRef>
          </c:cat>
          <c:val>
            <c:numRef>
              <c:f>'Figure 10'!$P$9:$P$10</c:f>
              <c:numCache>
                <c:formatCode>General</c:formatCode>
                <c:ptCount val="2"/>
                <c:pt idx="0">
                  <c:v>1.4</c:v>
                </c:pt>
                <c:pt idx="1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650-48E3-BC4D-15B01A7549AA}"/>
            </c:ext>
          </c:extLst>
        </c:ser>
        <c:ser>
          <c:idx val="4"/>
          <c:order val="3"/>
          <c:tx>
            <c:strRef>
              <c:f>'Figure 10'!$R$8</c:f>
              <c:strCache>
                <c:ptCount val="1"/>
                <c:pt idx="0">
                  <c:v>Taxes on Goods and Services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10'!$M$9:$M$10</c:f>
              <c:strCache>
                <c:ptCount val="2"/>
                <c:pt idx="0">
                  <c:v>LIDCs</c:v>
                </c:pt>
                <c:pt idx="1">
                  <c:v>EMEs</c:v>
                </c:pt>
              </c:strCache>
            </c:strRef>
          </c:cat>
          <c:val>
            <c:numRef>
              <c:f>'Figure 10'!$R$9:$R$10</c:f>
              <c:numCache>
                <c:formatCode>General</c:formatCode>
                <c:ptCount val="2"/>
                <c:pt idx="0">
                  <c:v>13.5</c:v>
                </c:pt>
                <c:pt idx="1">
                  <c:v>17.8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650-48E3-BC4D-15B01A7549AA}"/>
            </c:ext>
          </c:extLst>
        </c:ser>
        <c:ser>
          <c:idx val="2"/>
          <c:order val="4"/>
          <c:tx>
            <c:strRef>
              <c:f>'Figure 10'!$Q$8</c:f>
              <c:strCache>
                <c:ptCount val="1"/>
                <c:pt idx="0">
                  <c:v>Taxes on Property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2.083333333333333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650-48E3-BC4D-15B01A7549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10'!$M$9:$M$10</c:f>
              <c:strCache>
                <c:ptCount val="2"/>
                <c:pt idx="0">
                  <c:v>LIDCs</c:v>
                </c:pt>
                <c:pt idx="1">
                  <c:v>EMEs</c:v>
                </c:pt>
              </c:strCache>
            </c:strRef>
          </c:cat>
          <c:val>
            <c:numRef>
              <c:f>'Figure 10'!$Q$9:$Q$10</c:f>
              <c:numCache>
                <c:formatCode>General</c:formatCode>
                <c:ptCount val="2"/>
                <c:pt idx="0">
                  <c:v>0.2</c:v>
                </c:pt>
                <c:pt idx="1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650-48E3-BC4D-15B01A7549AA}"/>
            </c:ext>
          </c:extLst>
        </c:ser>
        <c:ser>
          <c:idx val="5"/>
          <c:order val="5"/>
          <c:tx>
            <c:strRef>
              <c:f>'Figure 10'!$S$8</c:f>
              <c:strCache>
                <c:ptCount val="1"/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30019028871391085"/>
                  <c:y val="0.1681681454455834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650-48E3-BC4D-15B01A7549AA}"/>
                </c:ext>
              </c:extLst>
            </c:dLbl>
            <c:dLbl>
              <c:idx val="1"/>
              <c:layout>
                <c:manualLayout>
                  <c:x val="-6.8571850393700784E-2"/>
                  <c:y val="0.4667524036857009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650-48E3-BC4D-15B01A7549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'Figure 10'!$S$9:$S$10</c:f>
              <c:numCache>
                <c:formatCode>General</c:formatCode>
                <c:ptCount val="2"/>
                <c:pt idx="0">
                  <c:v>19.7</c:v>
                </c:pt>
                <c:pt idx="1">
                  <c:v>27.7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650-48E3-BC4D-15B01A7549AA}"/>
            </c:ext>
          </c:extLst>
        </c:ser>
        <c:ser>
          <c:idx val="6"/>
          <c:order val="6"/>
          <c:tx>
            <c:strRef>
              <c:f>'Figure 10'!$T$8</c:f>
              <c:strCache>
                <c:ptCount val="1"/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'Figure 10'!$T$9:$T$10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B-B650-48E3-BC4D-15B01A754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54845168"/>
        <c:axId val="1254845648"/>
      </c:barChart>
      <c:catAx>
        <c:axId val="12548451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prstDash val="sysDot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4845648"/>
        <c:crosses val="autoZero"/>
        <c:auto val="1"/>
        <c:lblAlgn val="ctr"/>
        <c:lblOffset val="100"/>
        <c:noMultiLvlLbl val="0"/>
      </c:catAx>
      <c:valAx>
        <c:axId val="1254845648"/>
        <c:scaling>
          <c:orientation val="minMax"/>
          <c:max val="3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4845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492208005249343"/>
          <c:y val="0.84040024180757933"/>
          <c:w val="0.64473917322834651"/>
          <c:h val="0.139007740382757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1. VAT Revenue</a:t>
            </a:r>
          </a:p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i="1"/>
              <a:t>(Percent</a:t>
            </a:r>
            <a:r>
              <a:rPr lang="en-US" i="1" baseline="0"/>
              <a:t> of GDP)</a:t>
            </a:r>
            <a:endParaRPr lang="en-US" i="1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11'!$B$6</c:f>
              <c:strCache>
                <c:ptCount val="1"/>
                <c:pt idx="0">
                  <c:v>LIDCs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11'!$A$7:$A$24</c:f>
              <c:numCache>
                <c:formatCode>General</c:formatCode>
                <c:ptCount val="1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</c:numCache>
            </c:numRef>
          </c:cat>
          <c:val>
            <c:numRef>
              <c:f>'Figure 11'!$B$7:$B$24</c:f>
              <c:numCache>
                <c:formatCode>General</c:formatCode>
                <c:ptCount val="18"/>
                <c:pt idx="0">
                  <c:v>2.3970972266199113</c:v>
                </c:pt>
                <c:pt idx="1">
                  <c:v>2.3737221098480297</c:v>
                </c:pt>
                <c:pt idx="2">
                  <c:v>2.5902856554137994</c:v>
                </c:pt>
                <c:pt idx="3">
                  <c:v>2.634478540859714</c:v>
                </c:pt>
                <c:pt idx="4">
                  <c:v>2.632932148254751</c:v>
                </c:pt>
                <c:pt idx="5">
                  <c:v>3.0086999266084584</c:v>
                </c:pt>
                <c:pt idx="6">
                  <c:v>2.9786139468239572</c:v>
                </c:pt>
                <c:pt idx="7">
                  <c:v>2.9921120418741554</c:v>
                </c:pt>
                <c:pt idx="8">
                  <c:v>3.0212388245235631</c:v>
                </c:pt>
                <c:pt idx="9">
                  <c:v>2.8521751276392151</c:v>
                </c:pt>
                <c:pt idx="10">
                  <c:v>3.1766514567524733</c:v>
                </c:pt>
                <c:pt idx="11">
                  <c:v>2.9918364951634637</c:v>
                </c:pt>
                <c:pt idx="12">
                  <c:v>3.1378381221469622</c:v>
                </c:pt>
                <c:pt idx="13">
                  <c:v>3.1834690388220284</c:v>
                </c:pt>
                <c:pt idx="14">
                  <c:v>3.1314563469509027</c:v>
                </c:pt>
                <c:pt idx="15">
                  <c:v>2.8311734243305278</c:v>
                </c:pt>
                <c:pt idx="16">
                  <c:v>3.045741341849058</c:v>
                </c:pt>
                <c:pt idx="17">
                  <c:v>3.0226233267694154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42-4243-B444-267ED03564C0}"/>
            </c:ext>
          </c:extLst>
        </c:ser>
        <c:ser>
          <c:idx val="1"/>
          <c:order val="1"/>
          <c:tx>
            <c:strRef>
              <c:f>'Figure 11'!$C$6</c:f>
              <c:strCache>
                <c:ptCount val="1"/>
                <c:pt idx="0">
                  <c:v>EMEs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11'!$A$7:$A$24</c:f>
              <c:numCache>
                <c:formatCode>General</c:formatCode>
                <c:ptCount val="1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</c:numCache>
            </c:numRef>
          </c:cat>
          <c:val>
            <c:numRef>
              <c:f>'Figure 11'!$C$7:$C$24</c:f>
              <c:numCache>
                <c:formatCode>General</c:formatCode>
                <c:ptCount val="18"/>
                <c:pt idx="0">
                  <c:v>2.7263113506174448</c:v>
                </c:pt>
                <c:pt idx="1">
                  <c:v>2.7992110411707092</c:v>
                </c:pt>
                <c:pt idx="2">
                  <c:v>3.1663587751710436</c:v>
                </c:pt>
                <c:pt idx="3">
                  <c:v>3.027002604492818</c:v>
                </c:pt>
                <c:pt idx="4">
                  <c:v>2.8768020479013141</c:v>
                </c:pt>
                <c:pt idx="5">
                  <c:v>2.9087903016259924</c:v>
                </c:pt>
                <c:pt idx="6">
                  <c:v>3.0516824154246218</c:v>
                </c:pt>
                <c:pt idx="7">
                  <c:v>3.1433724573243627</c:v>
                </c:pt>
                <c:pt idx="8">
                  <c:v>3.3831910024314533</c:v>
                </c:pt>
                <c:pt idx="9">
                  <c:v>3.4753192675166611</c:v>
                </c:pt>
                <c:pt idx="10">
                  <c:v>3.1889000883244081</c:v>
                </c:pt>
                <c:pt idx="11">
                  <c:v>3.1591219058535547</c:v>
                </c:pt>
                <c:pt idx="12">
                  <c:v>3.2591301449047418</c:v>
                </c:pt>
                <c:pt idx="13">
                  <c:v>3.2781673819941051</c:v>
                </c:pt>
                <c:pt idx="14">
                  <c:v>3.2542504392707139</c:v>
                </c:pt>
                <c:pt idx="15">
                  <c:v>3.1403599606418031</c:v>
                </c:pt>
                <c:pt idx="16">
                  <c:v>3.3256956900293759</c:v>
                </c:pt>
                <c:pt idx="17">
                  <c:v>3.4359524228784539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42-4243-B444-267ED0356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469760"/>
        <c:axId val="1"/>
      </c:lineChart>
      <c:catAx>
        <c:axId val="6724697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"/>
        <c:scaling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1270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2469760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.68512838069154403"/>
          <c:y val="0.9300467567279429"/>
          <c:w val="0.30884765491270111"/>
          <c:h val="6.9953243272057097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2. VAT C-Efficiency</a:t>
            </a:r>
          </a:p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i="1"/>
              <a:t>(Percent</a:t>
            </a:r>
            <a:r>
              <a:rPr lang="en-US" i="1" baseline="0"/>
              <a:t>)</a:t>
            </a:r>
            <a:endParaRPr lang="en-US" i="1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762935883014629E-2"/>
          <c:y val="0.2131843131259078"/>
          <c:w val="0.87826513873265843"/>
          <c:h val="0.60888708814310843"/>
        </c:manualLayout>
      </c:layout>
      <c:lineChart>
        <c:grouping val="standard"/>
        <c:varyColors val="0"/>
        <c:ser>
          <c:idx val="0"/>
          <c:order val="0"/>
          <c:tx>
            <c:strRef>
              <c:f>'Figure 11'!$B$6</c:f>
              <c:strCache>
                <c:ptCount val="1"/>
                <c:pt idx="0">
                  <c:v>LIDCs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11'!$A$31:$A$48</c:f>
              <c:numCache>
                <c:formatCode>General</c:formatCode>
                <c:ptCount val="1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</c:numCache>
            </c:numRef>
          </c:cat>
          <c:val>
            <c:numRef>
              <c:f>'Figure 11'!$B$31:$B$48</c:f>
              <c:numCache>
                <c:formatCode>General</c:formatCode>
                <c:ptCount val="18"/>
                <c:pt idx="0">
                  <c:v>25.105103406039152</c:v>
                </c:pt>
                <c:pt idx="1">
                  <c:v>23.990764300028484</c:v>
                </c:pt>
                <c:pt idx="2">
                  <c:v>26.01074481010437</c:v>
                </c:pt>
                <c:pt idx="3">
                  <c:v>25.926879326502483</c:v>
                </c:pt>
                <c:pt idx="4">
                  <c:v>31.138979298727854</c:v>
                </c:pt>
                <c:pt idx="5">
                  <c:v>32.87305266062419</c:v>
                </c:pt>
                <c:pt idx="6">
                  <c:v>32.661720530192056</c:v>
                </c:pt>
                <c:pt idx="7">
                  <c:v>31.421161651611328</c:v>
                </c:pt>
                <c:pt idx="8">
                  <c:v>32.724932334002325</c:v>
                </c:pt>
                <c:pt idx="9">
                  <c:v>28.976918339729309</c:v>
                </c:pt>
                <c:pt idx="10">
                  <c:v>28.045722436904907</c:v>
                </c:pt>
                <c:pt idx="11">
                  <c:v>27.087158203125</c:v>
                </c:pt>
                <c:pt idx="12">
                  <c:v>28.427787733078002</c:v>
                </c:pt>
                <c:pt idx="13">
                  <c:v>29.210875272750854</c:v>
                </c:pt>
                <c:pt idx="14">
                  <c:v>28.63640389442444</c:v>
                </c:pt>
                <c:pt idx="15">
                  <c:v>23.18532382740694</c:v>
                </c:pt>
                <c:pt idx="16">
                  <c:v>24.921337969162884</c:v>
                </c:pt>
                <c:pt idx="17">
                  <c:v>26.97120945270245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E7-4B0C-9F2F-93B0DAA05089}"/>
            </c:ext>
          </c:extLst>
        </c:ser>
        <c:ser>
          <c:idx val="1"/>
          <c:order val="1"/>
          <c:tx>
            <c:strRef>
              <c:f>'Figure 11'!$C$6</c:f>
              <c:strCache>
                <c:ptCount val="1"/>
                <c:pt idx="0">
                  <c:v>EMEs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11'!$A$31:$A$48</c:f>
              <c:numCache>
                <c:formatCode>General</c:formatCode>
                <c:ptCount val="1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</c:numCache>
            </c:numRef>
          </c:cat>
          <c:val>
            <c:numRef>
              <c:f>'Figure 11'!$C$31:$C$48</c:f>
              <c:numCache>
                <c:formatCode>General</c:formatCode>
                <c:ptCount val="18"/>
                <c:pt idx="0">
                  <c:v>36.979516636241563</c:v>
                </c:pt>
                <c:pt idx="1">
                  <c:v>39.059485088695176</c:v>
                </c:pt>
                <c:pt idx="2">
                  <c:v>41.155847231547035</c:v>
                </c:pt>
                <c:pt idx="3">
                  <c:v>39.336260942312386</c:v>
                </c:pt>
                <c:pt idx="4">
                  <c:v>35.878637790679932</c:v>
                </c:pt>
                <c:pt idx="5">
                  <c:v>36.510086025510518</c:v>
                </c:pt>
                <c:pt idx="6">
                  <c:v>36.304177624838694</c:v>
                </c:pt>
                <c:pt idx="7">
                  <c:v>35.371773924146382</c:v>
                </c:pt>
                <c:pt idx="8">
                  <c:v>37.853601392110185</c:v>
                </c:pt>
                <c:pt idx="9">
                  <c:v>40.792506486177444</c:v>
                </c:pt>
                <c:pt idx="10">
                  <c:v>37.535115957260132</c:v>
                </c:pt>
                <c:pt idx="11">
                  <c:v>36.368539501638971</c:v>
                </c:pt>
                <c:pt idx="12">
                  <c:v>37.797211703132177</c:v>
                </c:pt>
                <c:pt idx="13">
                  <c:v>37.000563172733081</c:v>
                </c:pt>
                <c:pt idx="14">
                  <c:v>37.801215372587507</c:v>
                </c:pt>
                <c:pt idx="15">
                  <c:v>38.649577051401138</c:v>
                </c:pt>
                <c:pt idx="16">
                  <c:v>38.646857373854694</c:v>
                </c:pt>
                <c:pt idx="17">
                  <c:v>39.96367414792379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E7-4B0C-9F2F-93B0DAA05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0185504"/>
        <c:axId val="1"/>
      </c:lineChart>
      <c:catAx>
        <c:axId val="10101855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"/>
        <c:scaling>
          <c:orientation val="minMax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1270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018550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1.476143607049132E-3"/>
          <c:y val="0.92977509364727462"/>
          <c:w val="0.22621437945256839"/>
          <c:h val="7.0224906352725325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12'!$B$6</c:f>
              <c:strCache>
                <c:ptCount val="1"/>
                <c:pt idx="0">
                  <c:v>LIDCs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12'!$A$7:$A$24</c:f>
              <c:numCache>
                <c:formatCode>General</c:formatCode>
                <c:ptCount val="1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</c:numCache>
            </c:numRef>
          </c:cat>
          <c:val>
            <c:numRef>
              <c:f>'Figure 12'!$B$7:$B$24</c:f>
              <c:numCache>
                <c:formatCode>General</c:formatCode>
                <c:ptCount val="18"/>
                <c:pt idx="0">
                  <c:v>0.97282010702051935</c:v>
                </c:pt>
                <c:pt idx="1">
                  <c:v>1.028883580369639</c:v>
                </c:pt>
                <c:pt idx="2">
                  <c:v>1.103590872179933</c:v>
                </c:pt>
                <c:pt idx="3">
                  <c:v>1.1301442746293688</c:v>
                </c:pt>
                <c:pt idx="4">
                  <c:v>1.227680724078527</c:v>
                </c:pt>
                <c:pt idx="5">
                  <c:v>1.3529350249166068</c:v>
                </c:pt>
                <c:pt idx="6">
                  <c:v>1.1934268620079898</c:v>
                </c:pt>
                <c:pt idx="7">
                  <c:v>1.0977945475630606</c:v>
                </c:pt>
                <c:pt idx="8">
                  <c:v>1.1800141528455141</c:v>
                </c:pt>
                <c:pt idx="9">
                  <c:v>1.1751962022794076</c:v>
                </c:pt>
                <c:pt idx="10">
                  <c:v>1.1823897680047599</c:v>
                </c:pt>
                <c:pt idx="11">
                  <c:v>1.306321035178013</c:v>
                </c:pt>
                <c:pt idx="12">
                  <c:v>1.2983137679992365</c:v>
                </c:pt>
                <c:pt idx="13">
                  <c:v>1.3420916307017798</c:v>
                </c:pt>
                <c:pt idx="14">
                  <c:v>1.2681495750638871</c:v>
                </c:pt>
                <c:pt idx="15">
                  <c:v>1.1754911337167062</c:v>
                </c:pt>
                <c:pt idx="16">
                  <c:v>1.2596758611988184</c:v>
                </c:pt>
                <c:pt idx="17">
                  <c:v>1.2572983265369468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73-45D9-86E9-CBAD7783CD6E}"/>
            </c:ext>
          </c:extLst>
        </c:ser>
        <c:ser>
          <c:idx val="1"/>
          <c:order val="1"/>
          <c:tx>
            <c:strRef>
              <c:f>'Figure 12'!$C$6</c:f>
              <c:strCache>
                <c:ptCount val="1"/>
                <c:pt idx="0">
                  <c:v>EMEs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12'!$A$7:$A$24</c:f>
              <c:numCache>
                <c:formatCode>General</c:formatCode>
                <c:ptCount val="1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</c:numCache>
            </c:numRef>
          </c:cat>
          <c:val>
            <c:numRef>
              <c:f>'Figure 12'!$C$7:$C$24</c:f>
              <c:numCache>
                <c:formatCode>General</c:formatCode>
                <c:ptCount val="18"/>
                <c:pt idx="0">
                  <c:v>1.0839974722184813</c:v>
                </c:pt>
                <c:pt idx="1">
                  <c:v>1.1145424439474616</c:v>
                </c:pt>
                <c:pt idx="2">
                  <c:v>1.281817388811388</c:v>
                </c:pt>
                <c:pt idx="3">
                  <c:v>1.0924117312212454</c:v>
                </c:pt>
                <c:pt idx="4">
                  <c:v>1.3029883628157122</c:v>
                </c:pt>
                <c:pt idx="5">
                  <c:v>1.3161747455766832</c:v>
                </c:pt>
                <c:pt idx="6">
                  <c:v>1.3170034247872595</c:v>
                </c:pt>
                <c:pt idx="7">
                  <c:v>1.2674060082691494</c:v>
                </c:pt>
                <c:pt idx="8">
                  <c:v>1.230056389776738</c:v>
                </c:pt>
                <c:pt idx="9">
                  <c:v>1.2161138438814605</c:v>
                </c:pt>
                <c:pt idx="10">
                  <c:v>1.4105415324141912</c:v>
                </c:pt>
                <c:pt idx="11">
                  <c:v>1.3283266227440862</c:v>
                </c:pt>
                <c:pt idx="12">
                  <c:v>1.2982320892327379</c:v>
                </c:pt>
                <c:pt idx="13">
                  <c:v>1.2950301806969584</c:v>
                </c:pt>
                <c:pt idx="14">
                  <c:v>1.2278344873560352</c:v>
                </c:pt>
                <c:pt idx="15">
                  <c:v>1.0931741317769041</c:v>
                </c:pt>
                <c:pt idx="16">
                  <c:v>1.1639780027822686</c:v>
                </c:pt>
                <c:pt idx="17">
                  <c:v>1.1052396158400495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73-45D9-86E9-CBAD7783C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0582720"/>
        <c:axId val="1"/>
      </c:lineChart>
      <c:catAx>
        <c:axId val="10005827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"/>
        <c:scaling>
          <c:orientation val="minMax"/>
          <c:min val="0.6000000000000000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1270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0582720"/>
        <c:crosses val="autoZero"/>
        <c:crossBetween val="between"/>
        <c:majorUnit val="0.4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'Figure 1'!$B$4</c:f>
              <c:strCache>
                <c:ptCount val="1"/>
                <c:pt idx="0">
                  <c:v>Long-Lasting Average</c:v>
                </c:pt>
              </c:strCache>
            </c:strRef>
          </c:tx>
          <c:spPr>
            <a:ln w="412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Ref>
              <c:f>'Figure 1'!$C$3:$P$3</c:f>
              <c:strCache>
                <c:ptCount val="14"/>
                <c:pt idx="0">
                  <c:v>t-3</c:v>
                </c:pt>
                <c:pt idx="1">
                  <c:v>t-2</c:v>
                </c:pt>
                <c:pt idx="2">
                  <c:v>t-1</c:v>
                </c:pt>
                <c:pt idx="3">
                  <c:v>t</c:v>
                </c:pt>
                <c:pt idx="4">
                  <c:v>t+1</c:v>
                </c:pt>
                <c:pt idx="5">
                  <c:v>t+2</c:v>
                </c:pt>
                <c:pt idx="6">
                  <c:v>t+3</c:v>
                </c:pt>
                <c:pt idx="7">
                  <c:v>t+4</c:v>
                </c:pt>
                <c:pt idx="8">
                  <c:v>t+5</c:v>
                </c:pt>
                <c:pt idx="9">
                  <c:v>t+6</c:v>
                </c:pt>
                <c:pt idx="10">
                  <c:v>t+7</c:v>
                </c:pt>
                <c:pt idx="11">
                  <c:v>t+8</c:v>
                </c:pt>
                <c:pt idx="12">
                  <c:v>t+9</c:v>
                </c:pt>
                <c:pt idx="13">
                  <c:v>t+10</c:v>
                </c:pt>
              </c:strCache>
            </c:strRef>
          </c:cat>
          <c:val>
            <c:numRef>
              <c:f>'Figure 1'!$C$4:$P$4</c:f>
              <c:numCache>
                <c:formatCode>General</c:formatCode>
                <c:ptCount val="14"/>
                <c:pt idx="0">
                  <c:v>8.4354215618438726</c:v>
                </c:pt>
                <c:pt idx="1">
                  <c:v>8.7192859407222354</c:v>
                </c:pt>
                <c:pt idx="2">
                  <c:v>9.3968744172382355</c:v>
                </c:pt>
                <c:pt idx="3">
                  <c:v>11.346180275783539</c:v>
                </c:pt>
                <c:pt idx="4">
                  <c:v>11.714315293464661</c:v>
                </c:pt>
                <c:pt idx="5">
                  <c:v>11.694966958656311</c:v>
                </c:pt>
                <c:pt idx="6">
                  <c:v>11.83929128941536</c:v>
                </c:pt>
                <c:pt idx="7">
                  <c:v>12.462421113665181</c:v>
                </c:pt>
                <c:pt idx="8">
                  <c:v>12.99769947654478</c:v>
                </c:pt>
                <c:pt idx="9">
                  <c:v>13.595225840616861</c:v>
                </c:pt>
                <c:pt idx="10">
                  <c:v>13.632655334645589</c:v>
                </c:pt>
                <c:pt idx="11">
                  <c:v>13.800310913391113</c:v>
                </c:pt>
                <c:pt idx="12">
                  <c:v>14.203736910284634</c:v>
                </c:pt>
                <c:pt idx="13">
                  <c:v>14.752811767504461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586-451A-A34F-1CC83BF91F55}"/>
            </c:ext>
          </c:extLst>
        </c:ser>
        <c:ser>
          <c:idx val="2"/>
          <c:order val="2"/>
          <c:tx>
            <c:strRef>
              <c:f>'Figure 1'!$B$15</c:f>
              <c:strCache>
                <c:ptCount val="1"/>
                <c:pt idx="0">
                  <c:v>TP</c:v>
                </c:pt>
              </c:strCache>
            </c:strRef>
          </c:tx>
          <c:spPr>
            <a:ln w="317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'Figure 1'!$C$3:$P$3</c:f>
              <c:strCache>
                <c:ptCount val="14"/>
                <c:pt idx="0">
                  <c:v>t-3</c:v>
                </c:pt>
                <c:pt idx="1">
                  <c:v>t-2</c:v>
                </c:pt>
                <c:pt idx="2">
                  <c:v>t-1</c:v>
                </c:pt>
                <c:pt idx="3">
                  <c:v>t</c:v>
                </c:pt>
                <c:pt idx="4">
                  <c:v>t+1</c:v>
                </c:pt>
                <c:pt idx="5">
                  <c:v>t+2</c:v>
                </c:pt>
                <c:pt idx="6">
                  <c:v>t+3</c:v>
                </c:pt>
                <c:pt idx="7">
                  <c:v>t+4</c:v>
                </c:pt>
                <c:pt idx="8">
                  <c:v>t+5</c:v>
                </c:pt>
                <c:pt idx="9">
                  <c:v>t+6</c:v>
                </c:pt>
                <c:pt idx="10">
                  <c:v>t+7</c:v>
                </c:pt>
                <c:pt idx="11">
                  <c:v>t+8</c:v>
                </c:pt>
                <c:pt idx="12">
                  <c:v>t+9</c:v>
                </c:pt>
                <c:pt idx="13">
                  <c:v>t+10</c:v>
                </c:pt>
              </c:strCache>
            </c:strRef>
          </c:cat>
          <c:val>
            <c:numRef>
              <c:f>'Figure 1'!$C$15:$P$15</c:f>
              <c:numCache>
                <c:formatCode>General</c:formatCode>
                <c:ptCount val="14"/>
                <c:pt idx="0">
                  <c:v>10.35</c:v>
                </c:pt>
                <c:pt idx="1">
                  <c:v>10.35</c:v>
                </c:pt>
                <c:pt idx="2">
                  <c:v>10.35</c:v>
                </c:pt>
                <c:pt idx="3">
                  <c:v>10.35</c:v>
                </c:pt>
                <c:pt idx="4">
                  <c:v>10.35</c:v>
                </c:pt>
                <c:pt idx="5">
                  <c:v>10.35</c:v>
                </c:pt>
                <c:pt idx="6">
                  <c:v>10.35</c:v>
                </c:pt>
                <c:pt idx="7">
                  <c:v>10.35</c:v>
                </c:pt>
                <c:pt idx="8">
                  <c:v>10.35</c:v>
                </c:pt>
                <c:pt idx="9">
                  <c:v>10.35</c:v>
                </c:pt>
                <c:pt idx="10">
                  <c:v>10.35</c:v>
                </c:pt>
                <c:pt idx="11">
                  <c:v>10.35</c:v>
                </c:pt>
                <c:pt idx="12">
                  <c:v>10.35</c:v>
                </c:pt>
                <c:pt idx="13">
                  <c:v>10.35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86-451A-A34F-1CC83BF91F55}"/>
            </c:ext>
          </c:extLst>
        </c:ser>
        <c:ser>
          <c:idx val="3"/>
          <c:order val="3"/>
          <c:tx>
            <c:v>15</c:v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'Figure 1'!$C$3:$P$3</c:f>
              <c:strCache>
                <c:ptCount val="14"/>
                <c:pt idx="0">
                  <c:v>t-3</c:v>
                </c:pt>
                <c:pt idx="1">
                  <c:v>t-2</c:v>
                </c:pt>
                <c:pt idx="2">
                  <c:v>t-1</c:v>
                </c:pt>
                <c:pt idx="3">
                  <c:v>t</c:v>
                </c:pt>
                <c:pt idx="4">
                  <c:v>t+1</c:v>
                </c:pt>
                <c:pt idx="5">
                  <c:v>t+2</c:v>
                </c:pt>
                <c:pt idx="6">
                  <c:v>t+3</c:v>
                </c:pt>
                <c:pt idx="7">
                  <c:v>t+4</c:v>
                </c:pt>
                <c:pt idx="8">
                  <c:v>t+5</c:v>
                </c:pt>
                <c:pt idx="9">
                  <c:v>t+6</c:v>
                </c:pt>
                <c:pt idx="10">
                  <c:v>t+7</c:v>
                </c:pt>
                <c:pt idx="11">
                  <c:v>t+8</c:v>
                </c:pt>
                <c:pt idx="12">
                  <c:v>t+9</c:v>
                </c:pt>
                <c:pt idx="13">
                  <c:v>t+10</c:v>
                </c:pt>
              </c:strCache>
            </c:strRef>
          </c:cat>
          <c:val>
            <c:numRef>
              <c:f>'Figure 1'!$C$63:$P$63</c:f>
              <c:numCache>
                <c:formatCode>General</c:formatCode>
                <c:ptCount val="14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15</c:v>
                </c:pt>
                <c:pt idx="11">
                  <c:v>15</c:v>
                </c:pt>
                <c:pt idx="12">
                  <c:v>15</c:v>
                </c:pt>
                <c:pt idx="13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86-451A-A34F-1CC83BF91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9457807"/>
        <c:axId val="239464527"/>
      </c:lineChart>
      <c:lineChart>
        <c:grouping val="standard"/>
        <c:varyColors val="0"/>
        <c:ser>
          <c:idx val="0"/>
          <c:order val="0"/>
          <c:tx>
            <c:strRef>
              <c:f>'Figure 1'!$B$14</c:f>
              <c:strCache>
                <c:ptCount val="1"/>
                <c:pt idx="0">
                  <c:v>Short-Lived Average</c:v>
                </c:pt>
              </c:strCache>
            </c:strRef>
          </c:tx>
          <c:spPr>
            <a:ln w="41275" cap="rnd">
              <a:solidFill>
                <a:srgbClr val="E59EDD"/>
              </a:solidFill>
              <a:round/>
            </a:ln>
            <a:effectLst/>
          </c:spPr>
          <c:marker>
            <c:symbol val="none"/>
          </c:marker>
          <c:cat>
            <c:strRef>
              <c:f>'Figure 1'!$C$3:$P$3</c:f>
              <c:strCache>
                <c:ptCount val="14"/>
                <c:pt idx="0">
                  <c:v>t-3</c:v>
                </c:pt>
                <c:pt idx="1">
                  <c:v>t-2</c:v>
                </c:pt>
                <c:pt idx="2">
                  <c:v>t-1</c:v>
                </c:pt>
                <c:pt idx="3">
                  <c:v>t</c:v>
                </c:pt>
                <c:pt idx="4">
                  <c:v>t+1</c:v>
                </c:pt>
                <c:pt idx="5">
                  <c:v>t+2</c:v>
                </c:pt>
                <c:pt idx="6">
                  <c:v>t+3</c:v>
                </c:pt>
                <c:pt idx="7">
                  <c:v>t+4</c:v>
                </c:pt>
                <c:pt idx="8">
                  <c:v>t+5</c:v>
                </c:pt>
                <c:pt idx="9">
                  <c:v>t+6</c:v>
                </c:pt>
                <c:pt idx="10">
                  <c:v>t+7</c:v>
                </c:pt>
                <c:pt idx="11">
                  <c:v>t+8</c:v>
                </c:pt>
                <c:pt idx="12">
                  <c:v>t+9</c:v>
                </c:pt>
                <c:pt idx="13">
                  <c:v>t+10</c:v>
                </c:pt>
              </c:strCache>
            </c:strRef>
          </c:cat>
          <c:val>
            <c:numRef>
              <c:f>'Figure 1'!$C$14:$P$14</c:f>
              <c:numCache>
                <c:formatCode>General</c:formatCode>
                <c:ptCount val="14"/>
                <c:pt idx="0">
                  <c:v>8.3578385066986094</c:v>
                </c:pt>
                <c:pt idx="1">
                  <c:v>8.8623582080558503</c:v>
                </c:pt>
                <c:pt idx="2">
                  <c:v>9.3529173692067467</c:v>
                </c:pt>
                <c:pt idx="3">
                  <c:v>10.992263793945313</c:v>
                </c:pt>
                <c:pt idx="4">
                  <c:v>10.984914461771647</c:v>
                </c:pt>
                <c:pt idx="5">
                  <c:v>10.324653280192408</c:v>
                </c:pt>
                <c:pt idx="6">
                  <c:v>10.069687810437433</c:v>
                </c:pt>
                <c:pt idx="7">
                  <c:v>9.6699519486262879</c:v>
                </c:pt>
                <c:pt idx="8">
                  <c:v>9.4696388080202301</c:v>
                </c:pt>
                <c:pt idx="9">
                  <c:v>9.234908539673377</c:v>
                </c:pt>
                <c:pt idx="10">
                  <c:v>8.860382778303963</c:v>
                </c:pt>
                <c:pt idx="11">
                  <c:v>8.6566999086311878</c:v>
                </c:pt>
                <c:pt idx="12">
                  <c:v>8.7399506654058179</c:v>
                </c:pt>
                <c:pt idx="13">
                  <c:v>9.222950356347221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E586-451A-A34F-1CC83BF91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2815055"/>
        <c:axId val="1992827055"/>
      </c:lineChart>
      <c:catAx>
        <c:axId val="239457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  <a:tailEnd type="none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9464527"/>
        <c:crosses val="autoZero"/>
        <c:auto val="1"/>
        <c:lblAlgn val="ctr"/>
        <c:lblOffset val="100"/>
        <c:noMultiLvlLbl val="0"/>
      </c:catAx>
      <c:valAx>
        <c:axId val="239464527"/>
        <c:scaling>
          <c:orientation val="minMax"/>
          <c:max val="16"/>
          <c:min val="8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>
            <a:solidFill>
              <a:schemeClr val="tx1"/>
            </a:solidFill>
            <a:tailEnd type="triangle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9457807"/>
        <c:crosses val="autoZero"/>
        <c:crossBetween val="between"/>
        <c:majorUnit val="1"/>
      </c:valAx>
      <c:valAx>
        <c:axId val="1992827055"/>
        <c:scaling>
          <c:orientation val="minMax"/>
          <c:max val="16"/>
          <c:min val="8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9050">
            <a:solidFill>
              <a:schemeClr val="tx1"/>
            </a:solidFill>
            <a:headEnd type="none"/>
            <a:tailEnd type="triangle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92815055"/>
        <c:crosses val="max"/>
        <c:crossBetween val="between"/>
      </c:valAx>
      <c:catAx>
        <c:axId val="199281505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9282705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13'!$B$6</c:f>
              <c:strCache>
                <c:ptCount val="1"/>
                <c:pt idx="0">
                  <c:v>LIDCs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13'!$A$7:$A$24</c:f>
              <c:numCache>
                <c:formatCode>General</c:formatCode>
                <c:ptCount val="1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</c:numCache>
            </c:numRef>
          </c:cat>
          <c:val>
            <c:numRef>
              <c:f>'Figure 13'!$B$7:$B$24</c:f>
              <c:numCache>
                <c:formatCode>General</c:formatCode>
                <c:ptCount val="18"/>
                <c:pt idx="0">
                  <c:v>0.17126482080307706</c:v>
                </c:pt>
                <c:pt idx="1">
                  <c:v>0.1482736013820817</c:v>
                </c:pt>
                <c:pt idx="2">
                  <c:v>0.16508136572687845</c:v>
                </c:pt>
                <c:pt idx="3">
                  <c:v>0.16323944309258548</c:v>
                </c:pt>
                <c:pt idx="4">
                  <c:v>0.17565232965854527</c:v>
                </c:pt>
                <c:pt idx="5">
                  <c:v>0.18283557479862703</c:v>
                </c:pt>
                <c:pt idx="6">
                  <c:v>0.15849073705676803</c:v>
                </c:pt>
                <c:pt idx="7">
                  <c:v>0.12759671895098981</c:v>
                </c:pt>
                <c:pt idx="8">
                  <c:v>0.10408673033964971</c:v>
                </c:pt>
                <c:pt idx="9">
                  <c:v>9.5450550511540347E-2</c:v>
                </c:pt>
                <c:pt idx="10">
                  <c:v>0.11248382588286544</c:v>
                </c:pt>
                <c:pt idx="11">
                  <c:v>0.10896651714163771</c:v>
                </c:pt>
                <c:pt idx="12">
                  <c:v>0.1019361740409947</c:v>
                </c:pt>
                <c:pt idx="13">
                  <c:v>0.10874074536404786</c:v>
                </c:pt>
                <c:pt idx="14">
                  <c:v>0.13493692857185605</c:v>
                </c:pt>
                <c:pt idx="15">
                  <c:v>0.10885428329586223</c:v>
                </c:pt>
                <c:pt idx="16">
                  <c:v>0.12507877132432821</c:v>
                </c:pt>
                <c:pt idx="17">
                  <c:v>0.14046080350775467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1D-4867-A0AD-E5D1229D9A31}"/>
            </c:ext>
          </c:extLst>
        </c:ser>
        <c:ser>
          <c:idx val="1"/>
          <c:order val="1"/>
          <c:tx>
            <c:strRef>
              <c:f>'Figure 13'!$C$6</c:f>
              <c:strCache>
                <c:ptCount val="1"/>
                <c:pt idx="0">
                  <c:v>EMEs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13'!$A$7:$A$24</c:f>
              <c:numCache>
                <c:formatCode>General</c:formatCode>
                <c:ptCount val="1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</c:numCache>
            </c:numRef>
          </c:cat>
          <c:val>
            <c:numRef>
              <c:f>'Figure 13'!$C$7:$C$24</c:f>
              <c:numCache>
                <c:formatCode>General</c:formatCode>
                <c:ptCount val="18"/>
                <c:pt idx="0">
                  <c:v>0.28724024568647816</c:v>
                </c:pt>
                <c:pt idx="1">
                  <c:v>0.27599927031827726</c:v>
                </c:pt>
                <c:pt idx="2">
                  <c:v>0.30661982494166906</c:v>
                </c:pt>
                <c:pt idx="3">
                  <c:v>0.3027841443208687</c:v>
                </c:pt>
                <c:pt idx="4">
                  <c:v>0.30322646634162648</c:v>
                </c:pt>
                <c:pt idx="5">
                  <c:v>0.32362904779643908</c:v>
                </c:pt>
                <c:pt idx="6">
                  <c:v>0.34566424642847354</c:v>
                </c:pt>
                <c:pt idx="7">
                  <c:v>0.3588329465039376</c:v>
                </c:pt>
                <c:pt idx="8">
                  <c:v>0.38601231446966228</c:v>
                </c:pt>
                <c:pt idx="9">
                  <c:v>0.37746922668062682</c:v>
                </c:pt>
                <c:pt idx="10">
                  <c:v>0.39819470596011969</c:v>
                </c:pt>
                <c:pt idx="11">
                  <c:v>0.40034828879289863</c:v>
                </c:pt>
                <c:pt idx="12">
                  <c:v>0.37870501465551515</c:v>
                </c:pt>
                <c:pt idx="13">
                  <c:v>0.40334319194161017</c:v>
                </c:pt>
                <c:pt idx="14">
                  <c:v>0.3961171325863852</c:v>
                </c:pt>
                <c:pt idx="15">
                  <c:v>0.39780952841012113</c:v>
                </c:pt>
                <c:pt idx="16">
                  <c:v>0.41257252882061207</c:v>
                </c:pt>
                <c:pt idx="17">
                  <c:v>0.32578650261766962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1D-4867-A0AD-E5D1229D9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0185024"/>
        <c:axId val="1"/>
      </c:lineChart>
      <c:catAx>
        <c:axId val="10101850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1270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0185024"/>
        <c:crosses val="autoZero"/>
        <c:crossBetween val="between"/>
        <c:majorUnit val="0.1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64479726838393"/>
          <c:y val="0.14451071110567942"/>
          <c:w val="0.8399935316142354"/>
          <c:h val="0.52287396165456335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'Figure 15'!$A$2</c:f>
              <c:strCache>
                <c:ptCount val="1"/>
                <c:pt idx="0">
                  <c:v>AEs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rgbClr val="00B0F0"/>
              </a:solidFill>
              <a:ln w="9525">
                <a:noFill/>
              </a:ln>
              <a:effectLst/>
            </c:spPr>
          </c:marker>
          <c:xVal>
            <c:numRef>
              <c:f>'Figure 15'!$B$2:$B$5</c:f>
              <c:numCache>
                <c:formatCode>General</c:formatCode>
                <c:ptCount val="4"/>
                <c:pt idx="0">
                  <c:v>3.1636363636363636</c:v>
                </c:pt>
                <c:pt idx="1">
                  <c:v>2.4042553191489362</c:v>
                </c:pt>
                <c:pt idx="2">
                  <c:v>2.2553191489361701</c:v>
                </c:pt>
                <c:pt idx="3">
                  <c:v>3.4255319148936172</c:v>
                </c:pt>
              </c:numCache>
            </c:numRef>
          </c:xVal>
          <c:yVal>
            <c:numRef>
              <c:f>'Figure 15'!$C$2:$C$5</c:f>
              <c:numCache>
                <c:formatCode>General</c:formatCode>
                <c:ptCount val="4"/>
                <c:pt idx="0">
                  <c:v>25.791839495012404</c:v>
                </c:pt>
                <c:pt idx="1">
                  <c:v>22.375396651730089</c:v>
                </c:pt>
                <c:pt idx="2">
                  <c:v>34.185492049680512</c:v>
                </c:pt>
                <c:pt idx="3">
                  <c:v>35.943878263878162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E11-4EDA-8E3F-CCCD4DBE7F65}"/>
            </c:ext>
          </c:extLst>
        </c:ser>
        <c:ser>
          <c:idx val="1"/>
          <c:order val="1"/>
          <c:tx>
            <c:strRef>
              <c:f>'Figure 15'!$A$6</c:f>
              <c:strCache>
                <c:ptCount val="1"/>
                <c:pt idx="0">
                  <c:v>EMEs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'Figure 15'!$B$6:$B$56</c:f>
              <c:numCache>
                <c:formatCode>General</c:formatCode>
                <c:ptCount val="51"/>
                <c:pt idx="0">
                  <c:v>2.2553191489361701</c:v>
                </c:pt>
                <c:pt idx="1">
                  <c:v>1.8</c:v>
                </c:pt>
                <c:pt idx="2">
                  <c:v>1.2173913043478262</c:v>
                </c:pt>
                <c:pt idx="3">
                  <c:v>2.3617021276595747</c:v>
                </c:pt>
                <c:pt idx="4">
                  <c:v>1.3829787234042554</c:v>
                </c:pt>
                <c:pt idx="5">
                  <c:v>2.7872340425531914</c:v>
                </c:pt>
                <c:pt idx="6">
                  <c:v>2.152173913043478</c:v>
                </c:pt>
                <c:pt idx="7">
                  <c:v>2.13953488372093</c:v>
                </c:pt>
                <c:pt idx="8">
                  <c:v>1.5</c:v>
                </c:pt>
                <c:pt idx="9">
                  <c:v>3.0370370370370372</c:v>
                </c:pt>
                <c:pt idx="10">
                  <c:v>2.4363636363636365</c:v>
                </c:pt>
                <c:pt idx="11">
                  <c:v>2.0181818181818181</c:v>
                </c:pt>
                <c:pt idx="12">
                  <c:v>2.2553191489361701</c:v>
                </c:pt>
                <c:pt idx="13">
                  <c:v>2.5454545454545454</c:v>
                </c:pt>
                <c:pt idx="14">
                  <c:v>2.2000000000000002</c:v>
                </c:pt>
                <c:pt idx="15">
                  <c:v>2.6595744680851063</c:v>
                </c:pt>
                <c:pt idx="16">
                  <c:v>1.8727272727272728</c:v>
                </c:pt>
                <c:pt idx="17">
                  <c:v>2.2391304347826089</c:v>
                </c:pt>
                <c:pt idx="18">
                  <c:v>1.5818181818181818</c:v>
                </c:pt>
                <c:pt idx="19">
                  <c:v>2.3404255319148937</c:v>
                </c:pt>
                <c:pt idx="20">
                  <c:v>2.2765957446808511</c:v>
                </c:pt>
                <c:pt idx="21">
                  <c:v>2.8703703703703702</c:v>
                </c:pt>
                <c:pt idx="22">
                  <c:v>2.1956521739130435</c:v>
                </c:pt>
                <c:pt idx="23">
                  <c:v>2.6382978723404253</c:v>
                </c:pt>
                <c:pt idx="24">
                  <c:v>2.3636363636363638</c:v>
                </c:pt>
                <c:pt idx="25">
                  <c:v>2.8043478260869565</c:v>
                </c:pt>
                <c:pt idx="26">
                  <c:v>2.3191489361702127</c:v>
                </c:pt>
                <c:pt idx="27">
                  <c:v>2.95</c:v>
                </c:pt>
                <c:pt idx="28">
                  <c:v>3.3617021276595747</c:v>
                </c:pt>
                <c:pt idx="29">
                  <c:v>2.6181818181818182</c:v>
                </c:pt>
                <c:pt idx="30">
                  <c:v>1.8888888888888888</c:v>
                </c:pt>
                <c:pt idx="31">
                  <c:v>2.2340425531914891</c:v>
                </c:pt>
                <c:pt idx="32">
                  <c:v>1.3191489361702127</c:v>
                </c:pt>
                <c:pt idx="33">
                  <c:v>1.6170212765957446</c:v>
                </c:pt>
                <c:pt idx="34">
                  <c:v>2.2553191489361701</c:v>
                </c:pt>
                <c:pt idx="35">
                  <c:v>2.1090909090909089</c:v>
                </c:pt>
                <c:pt idx="36">
                  <c:v>1.6415094339622642</c:v>
                </c:pt>
                <c:pt idx="37">
                  <c:v>2.2592592592592591</c:v>
                </c:pt>
                <c:pt idx="38">
                  <c:v>3.2340425531914891</c:v>
                </c:pt>
                <c:pt idx="39">
                  <c:v>2.4893617021276597</c:v>
                </c:pt>
                <c:pt idx="40">
                  <c:v>2.4042553191489362</c:v>
                </c:pt>
                <c:pt idx="41">
                  <c:v>2.1090909090909089</c:v>
                </c:pt>
                <c:pt idx="42">
                  <c:v>3.0363636363636362</c:v>
                </c:pt>
                <c:pt idx="43">
                  <c:v>1.5454545454545454</c:v>
                </c:pt>
                <c:pt idx="44">
                  <c:v>1.1132075471698113</c:v>
                </c:pt>
                <c:pt idx="45">
                  <c:v>1.6222222222222222</c:v>
                </c:pt>
                <c:pt idx="46">
                  <c:v>1.6808510638297873</c:v>
                </c:pt>
                <c:pt idx="47">
                  <c:v>1.7659574468085106</c:v>
                </c:pt>
                <c:pt idx="48">
                  <c:v>2.8431372549019609</c:v>
                </c:pt>
                <c:pt idx="49">
                  <c:v>2.9574468085106385</c:v>
                </c:pt>
                <c:pt idx="50">
                  <c:v>2.6382978723404253</c:v>
                </c:pt>
              </c:numCache>
            </c:numRef>
          </c:xVal>
          <c:yVal>
            <c:numRef>
              <c:f>'Figure 15'!$C$6:$C$56</c:f>
              <c:numCache>
                <c:formatCode>General</c:formatCode>
                <c:ptCount val="51"/>
                <c:pt idx="0">
                  <c:v>27.984466993103549</c:v>
                </c:pt>
                <c:pt idx="1">
                  <c:v>51.410992465712276</c:v>
                </c:pt>
                <c:pt idx="2">
                  <c:v>11.86383580359554</c:v>
                </c:pt>
                <c:pt idx="3">
                  <c:v>33.882960212653643</c:v>
                </c:pt>
                <c:pt idx="4">
                  <c:v>27.019512599295254</c:v>
                </c:pt>
                <c:pt idx="5">
                  <c:v>24.561317317395265</c:v>
                </c:pt>
                <c:pt idx="6">
                  <c:v>21.597712721882242</c:v>
                </c:pt>
                <c:pt idx="7">
                  <c:v>3.0563517519557024</c:v>
                </c:pt>
                <c:pt idx="8">
                  <c:v>23.131076280619325</c:v>
                </c:pt>
                <c:pt idx="9">
                  <c:v>26.385631938993662</c:v>
                </c:pt>
                <c:pt idx="10">
                  <c:v>35.77444038474264</c:v>
                </c:pt>
                <c:pt idx="11">
                  <c:v>34.318308756325422</c:v>
                </c:pt>
                <c:pt idx="12">
                  <c:v>40.961897200996049</c:v>
                </c:pt>
                <c:pt idx="13">
                  <c:v>25.823637814924851</c:v>
                </c:pt>
                <c:pt idx="14">
                  <c:v>50.202973010260408</c:v>
                </c:pt>
                <c:pt idx="15">
                  <c:v>27.523476000905948</c:v>
                </c:pt>
                <c:pt idx="16">
                  <c:v>40.907498277069926</c:v>
                </c:pt>
                <c:pt idx="17">
                  <c:v>21.777372137899565</c:v>
                </c:pt>
                <c:pt idx="18">
                  <c:v>43.796027317585484</c:v>
                </c:pt>
                <c:pt idx="19">
                  <c:v>17.298869438920565</c:v>
                </c:pt>
                <c:pt idx="20">
                  <c:v>40.774094766099289</c:v>
                </c:pt>
                <c:pt idx="21">
                  <c:v>40.176994117869526</c:v>
                </c:pt>
                <c:pt idx="22">
                  <c:v>29.449330841050156</c:v>
                </c:pt>
                <c:pt idx="23">
                  <c:v>15.050590742488884</c:v>
                </c:pt>
                <c:pt idx="24">
                  <c:v>30.743505310231761</c:v>
                </c:pt>
                <c:pt idx="25">
                  <c:v>25.326045304028238</c:v>
                </c:pt>
                <c:pt idx="26">
                  <c:v>46.950895547473465</c:v>
                </c:pt>
                <c:pt idx="27">
                  <c:v>32.818945717251296</c:v>
                </c:pt>
                <c:pt idx="28">
                  <c:v>33.043254189228733</c:v>
                </c:pt>
                <c:pt idx="29">
                  <c:v>14.778916465967839</c:v>
                </c:pt>
                <c:pt idx="30">
                  <c:v>14.482211456054168</c:v>
                </c:pt>
                <c:pt idx="31">
                  <c:v>28.125529460322539</c:v>
                </c:pt>
                <c:pt idx="32">
                  <c:v>25.30816480541684</c:v>
                </c:pt>
                <c:pt idx="33">
                  <c:v>58.093697740749604</c:v>
                </c:pt>
                <c:pt idx="34">
                  <c:v>30.222782612512407</c:v>
                </c:pt>
                <c:pt idx="35">
                  <c:v>50.976093934192157</c:v>
                </c:pt>
                <c:pt idx="36">
                  <c:v>41.700037467399788</c:v>
                </c:pt>
                <c:pt idx="37">
                  <c:v>35.963023017898308</c:v>
                </c:pt>
                <c:pt idx="38">
                  <c:v>36.165347153557143</c:v>
                </c:pt>
                <c:pt idx="39">
                  <c:v>35.965019751918341</c:v>
                </c:pt>
                <c:pt idx="40">
                  <c:v>27.521576754404006</c:v>
                </c:pt>
                <c:pt idx="41">
                  <c:v>9.6399668508297793</c:v>
                </c:pt>
                <c:pt idx="42">
                  <c:v>27.926645553317744</c:v>
                </c:pt>
                <c:pt idx="43">
                  <c:v>56.997149685170783</c:v>
                </c:pt>
                <c:pt idx="44">
                  <c:v>37.011704991534359</c:v>
                </c:pt>
                <c:pt idx="45">
                  <c:v>41.881864649607628</c:v>
                </c:pt>
                <c:pt idx="46">
                  <c:v>36.749876977674923</c:v>
                </c:pt>
                <c:pt idx="47">
                  <c:v>32.505089050248998</c:v>
                </c:pt>
                <c:pt idx="48">
                  <c:v>40.04073764403924</c:v>
                </c:pt>
                <c:pt idx="49">
                  <c:v>26.719133354080792</c:v>
                </c:pt>
                <c:pt idx="50">
                  <c:v>15.553017801023293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E11-4EDA-8E3F-CCCD4DBE7F65}"/>
            </c:ext>
          </c:extLst>
        </c:ser>
        <c:ser>
          <c:idx val="2"/>
          <c:order val="2"/>
          <c:tx>
            <c:strRef>
              <c:f>'Figure 15'!$A$57</c:f>
              <c:strCache>
                <c:ptCount val="1"/>
                <c:pt idx="0">
                  <c:v>LIDCs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rgbClr val="7030A0"/>
              </a:solidFill>
              <a:ln w="9525">
                <a:noFill/>
              </a:ln>
              <a:effectLst/>
            </c:spPr>
          </c:marker>
          <c:xVal>
            <c:numRef>
              <c:f>'Figure 15'!$B$57:$B$102</c:f>
              <c:numCache>
                <c:formatCode>General</c:formatCode>
                <c:ptCount val="46"/>
                <c:pt idx="0">
                  <c:v>2</c:v>
                </c:pt>
                <c:pt idx="1">
                  <c:v>1.9090909090909092</c:v>
                </c:pt>
                <c:pt idx="2">
                  <c:v>1.709090909090909</c:v>
                </c:pt>
                <c:pt idx="3">
                  <c:v>1.6170212765957446</c:v>
                </c:pt>
                <c:pt idx="4">
                  <c:v>1.8085106382978724</c:v>
                </c:pt>
                <c:pt idx="5">
                  <c:v>2.1063829787234041</c:v>
                </c:pt>
                <c:pt idx="6">
                  <c:v>2.2962962962962963</c:v>
                </c:pt>
                <c:pt idx="7">
                  <c:v>1.8723404255319149</c:v>
                </c:pt>
                <c:pt idx="8">
                  <c:v>1.2545454545454546</c:v>
                </c:pt>
                <c:pt idx="9">
                  <c:v>1.3777777777777778</c:v>
                </c:pt>
                <c:pt idx="10">
                  <c:v>2.1304347826086958</c:v>
                </c:pt>
                <c:pt idx="11">
                  <c:v>1.5217391304347827</c:v>
                </c:pt>
                <c:pt idx="12">
                  <c:v>1.3818181818181818</c:v>
                </c:pt>
                <c:pt idx="13">
                  <c:v>1.6304347826086956</c:v>
                </c:pt>
                <c:pt idx="14">
                  <c:v>1.425531914893617</c:v>
                </c:pt>
                <c:pt idx="15">
                  <c:v>1.3829787234042554</c:v>
                </c:pt>
                <c:pt idx="16">
                  <c:v>1.4181818181818182</c:v>
                </c:pt>
                <c:pt idx="17">
                  <c:v>1.574468085106383</c:v>
                </c:pt>
                <c:pt idx="18">
                  <c:v>2.4545454545454546</c:v>
                </c:pt>
                <c:pt idx="19">
                  <c:v>1.7446808510638299</c:v>
                </c:pt>
                <c:pt idx="20">
                  <c:v>2.4680851063829787</c:v>
                </c:pt>
                <c:pt idx="21">
                  <c:v>1.5818181818181818</c:v>
                </c:pt>
                <c:pt idx="22">
                  <c:v>1.9456521739130435</c:v>
                </c:pt>
                <c:pt idx="23">
                  <c:v>1.5434782608695652</c:v>
                </c:pt>
                <c:pt idx="24">
                  <c:v>1.8727272727272728</c:v>
                </c:pt>
                <c:pt idx="25">
                  <c:v>1.537037037037037</c:v>
                </c:pt>
                <c:pt idx="26">
                  <c:v>2.5319148936170213</c:v>
                </c:pt>
                <c:pt idx="27">
                  <c:v>2.0666666666666669</c:v>
                </c:pt>
                <c:pt idx="28">
                  <c:v>1.8909090909090909</c:v>
                </c:pt>
                <c:pt idx="29">
                  <c:v>1.4680851063829787</c:v>
                </c:pt>
                <c:pt idx="30">
                  <c:v>1.2592592592592593</c:v>
                </c:pt>
                <c:pt idx="31">
                  <c:v>1.2978723404255319</c:v>
                </c:pt>
                <c:pt idx="32">
                  <c:v>2.1086956521739131</c:v>
                </c:pt>
                <c:pt idx="33">
                  <c:v>2.0363636363636362</c:v>
                </c:pt>
                <c:pt idx="34">
                  <c:v>1.446808510638298</c:v>
                </c:pt>
                <c:pt idx="35">
                  <c:v>1.3518518518518519</c:v>
                </c:pt>
                <c:pt idx="36">
                  <c:v>2.9818181818181819</c:v>
                </c:pt>
                <c:pt idx="37">
                  <c:v>1.7446808510638299</c:v>
                </c:pt>
                <c:pt idx="38">
                  <c:v>1.0851063829787233</c:v>
                </c:pt>
                <c:pt idx="39">
                  <c:v>2.074074074074074</c:v>
                </c:pt>
                <c:pt idx="40">
                  <c:v>1.6909090909090909</c:v>
                </c:pt>
                <c:pt idx="41">
                  <c:v>2</c:v>
                </c:pt>
                <c:pt idx="42">
                  <c:v>2.4347826086956523</c:v>
                </c:pt>
                <c:pt idx="43">
                  <c:v>2.4</c:v>
                </c:pt>
                <c:pt idx="44">
                  <c:v>2.3617021276595747</c:v>
                </c:pt>
                <c:pt idx="45">
                  <c:v>1.7872340425531914</c:v>
                </c:pt>
              </c:numCache>
            </c:numRef>
          </c:xVal>
          <c:yVal>
            <c:numRef>
              <c:f>'Figure 15'!$C$57:$C$102</c:f>
              <c:numCache>
                <c:formatCode>General</c:formatCode>
                <c:ptCount val="46"/>
                <c:pt idx="0">
                  <c:v>47.216016091170054</c:v>
                </c:pt>
                <c:pt idx="1">
                  <c:v>44.366539638635707</c:v>
                </c:pt>
                <c:pt idx="2">
                  <c:v>31.790217466054276</c:v>
                </c:pt>
                <c:pt idx="3">
                  <c:v>32.747417151922647</c:v>
                </c:pt>
                <c:pt idx="4">
                  <c:v>36.416840831901652</c:v>
                </c:pt>
                <c:pt idx="5">
                  <c:v>26.366256304966679</c:v>
                </c:pt>
                <c:pt idx="6">
                  <c:v>30.37503860162229</c:v>
                </c:pt>
                <c:pt idx="7">
                  <c:v>43.755445492190795</c:v>
                </c:pt>
                <c:pt idx="8">
                  <c:v>51.992733670980101</c:v>
                </c:pt>
                <c:pt idx="9">
                  <c:v>57.8731762519065</c:v>
                </c:pt>
                <c:pt idx="10">
                  <c:v>56.986409063838032</c:v>
                </c:pt>
                <c:pt idx="11">
                  <c:v>29.216969866073025</c:v>
                </c:pt>
                <c:pt idx="12">
                  <c:v>29.532519077034834</c:v>
                </c:pt>
                <c:pt idx="13">
                  <c:v>52.393185565331301</c:v>
                </c:pt>
                <c:pt idx="14">
                  <c:v>48.500449428535454</c:v>
                </c:pt>
                <c:pt idx="15">
                  <c:v>51.995427851492984</c:v>
                </c:pt>
                <c:pt idx="16">
                  <c:v>47.882769139976524</c:v>
                </c:pt>
                <c:pt idx="17">
                  <c:v>46.055052352817732</c:v>
                </c:pt>
                <c:pt idx="18">
                  <c:v>31.502779537857322</c:v>
                </c:pt>
                <c:pt idx="19">
                  <c:v>48.12760766326776</c:v>
                </c:pt>
                <c:pt idx="20">
                  <c:v>25.310817034107629</c:v>
                </c:pt>
                <c:pt idx="21">
                  <c:v>29.577798141511373</c:v>
                </c:pt>
                <c:pt idx="22">
                  <c:v>44.991789882541489</c:v>
                </c:pt>
                <c:pt idx="23">
                  <c:v>52.265750684575131</c:v>
                </c:pt>
                <c:pt idx="24">
                  <c:v>48.622589951952307</c:v>
                </c:pt>
                <c:pt idx="25">
                  <c:v>40.295674421574986</c:v>
                </c:pt>
                <c:pt idx="26">
                  <c:v>31.038039471933832</c:v>
                </c:pt>
                <c:pt idx="27">
                  <c:v>33.494648235715324</c:v>
                </c:pt>
                <c:pt idx="28">
                  <c:v>36.564620265136192</c:v>
                </c:pt>
                <c:pt idx="29">
                  <c:v>51.378713734754797</c:v>
                </c:pt>
                <c:pt idx="30">
                  <c:v>50.704623099513675</c:v>
                </c:pt>
                <c:pt idx="31">
                  <c:v>47.249953176607164</c:v>
                </c:pt>
                <c:pt idx="32">
                  <c:v>48.879518123647081</c:v>
                </c:pt>
                <c:pt idx="33">
                  <c:v>30.230656083071938</c:v>
                </c:pt>
                <c:pt idx="34">
                  <c:v>56.12264260852141</c:v>
                </c:pt>
                <c:pt idx="35">
                  <c:v>33.276252812419564</c:v>
                </c:pt>
                <c:pt idx="36">
                  <c:v>28.963480851883929</c:v>
                </c:pt>
                <c:pt idx="37">
                  <c:v>50.64409145594319</c:v>
                </c:pt>
                <c:pt idx="38">
                  <c:v>48.07844737360233</c:v>
                </c:pt>
                <c:pt idx="39">
                  <c:v>1.1842627898652864</c:v>
                </c:pt>
                <c:pt idx="40">
                  <c:v>41.43730389901728</c:v>
                </c:pt>
                <c:pt idx="41">
                  <c:v>30.067089627868839</c:v>
                </c:pt>
                <c:pt idx="42">
                  <c:v>42.861566840142785</c:v>
                </c:pt>
                <c:pt idx="43">
                  <c:v>39.162019254184699</c:v>
                </c:pt>
                <c:pt idx="44">
                  <c:v>34.172494098949421</c:v>
                </c:pt>
                <c:pt idx="45">
                  <c:v>42.591011850544575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E11-4EDA-8E3F-CCCD4DBE7F65}"/>
            </c:ext>
          </c:extLst>
        </c:ser>
        <c:ser>
          <c:idx val="3"/>
          <c:order val="3"/>
          <c:tx>
            <c:v> 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tx1">
                    <a:lumMod val="75000"/>
                    <a:lumOff val="25000"/>
                  </a:schemeClr>
                </a:solidFill>
                <a:prstDash val="lgDash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2.5059553473537326E-2"/>
                  <c:y val="8.452622369572224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'Figure 15'!$B$2:$B$102</c:f>
              <c:numCache>
                <c:formatCode>General</c:formatCode>
                <c:ptCount val="101"/>
                <c:pt idx="0">
                  <c:v>3.1636363636363636</c:v>
                </c:pt>
                <c:pt idx="1">
                  <c:v>2.4042553191489362</c:v>
                </c:pt>
                <c:pt idx="2">
                  <c:v>2.2553191489361701</c:v>
                </c:pt>
                <c:pt idx="3">
                  <c:v>3.4255319148936172</c:v>
                </c:pt>
                <c:pt idx="4">
                  <c:v>2.2553191489361701</c:v>
                </c:pt>
                <c:pt idx="5">
                  <c:v>1.8</c:v>
                </c:pt>
                <c:pt idx="6">
                  <c:v>1.2173913043478262</c:v>
                </c:pt>
                <c:pt idx="7">
                  <c:v>2.3617021276595747</c:v>
                </c:pt>
                <c:pt idx="8">
                  <c:v>1.3829787234042554</c:v>
                </c:pt>
                <c:pt idx="9">
                  <c:v>2.7872340425531914</c:v>
                </c:pt>
                <c:pt idx="10">
                  <c:v>2.152173913043478</c:v>
                </c:pt>
                <c:pt idx="11">
                  <c:v>2.13953488372093</c:v>
                </c:pt>
                <c:pt idx="12">
                  <c:v>1.5</c:v>
                </c:pt>
                <c:pt idx="13">
                  <c:v>3.0370370370370372</c:v>
                </c:pt>
                <c:pt idx="14">
                  <c:v>2.4363636363636365</c:v>
                </c:pt>
                <c:pt idx="15">
                  <c:v>2.0181818181818181</c:v>
                </c:pt>
                <c:pt idx="16">
                  <c:v>2.2553191489361701</c:v>
                </c:pt>
                <c:pt idx="17">
                  <c:v>2.5454545454545454</c:v>
                </c:pt>
                <c:pt idx="18">
                  <c:v>2.2000000000000002</c:v>
                </c:pt>
                <c:pt idx="19">
                  <c:v>2.6595744680851063</c:v>
                </c:pt>
                <c:pt idx="20">
                  <c:v>1.8727272727272728</c:v>
                </c:pt>
                <c:pt idx="21">
                  <c:v>2.2391304347826089</c:v>
                </c:pt>
                <c:pt idx="22">
                  <c:v>1.5818181818181818</c:v>
                </c:pt>
                <c:pt idx="23">
                  <c:v>2.3404255319148937</c:v>
                </c:pt>
                <c:pt idx="24">
                  <c:v>2.2765957446808511</c:v>
                </c:pt>
                <c:pt idx="25">
                  <c:v>2.8703703703703702</c:v>
                </c:pt>
                <c:pt idx="26">
                  <c:v>2.1956521739130435</c:v>
                </c:pt>
                <c:pt idx="27">
                  <c:v>2.6382978723404253</c:v>
                </c:pt>
                <c:pt idx="28">
                  <c:v>2.3636363636363638</c:v>
                </c:pt>
                <c:pt idx="29">
                  <c:v>2.8043478260869565</c:v>
                </c:pt>
                <c:pt idx="30">
                  <c:v>2.3191489361702127</c:v>
                </c:pt>
                <c:pt idx="31">
                  <c:v>2.95</c:v>
                </c:pt>
                <c:pt idx="32">
                  <c:v>3.3617021276595747</c:v>
                </c:pt>
                <c:pt idx="33">
                  <c:v>2.6181818181818182</c:v>
                </c:pt>
                <c:pt idx="34">
                  <c:v>1.8888888888888888</c:v>
                </c:pt>
                <c:pt idx="35">
                  <c:v>2.2340425531914891</c:v>
                </c:pt>
                <c:pt idx="36">
                  <c:v>1.3191489361702127</c:v>
                </c:pt>
                <c:pt idx="37">
                  <c:v>1.6170212765957446</c:v>
                </c:pt>
                <c:pt idx="38">
                  <c:v>2.2553191489361701</c:v>
                </c:pt>
                <c:pt idx="39">
                  <c:v>2.1090909090909089</c:v>
                </c:pt>
                <c:pt idx="40">
                  <c:v>1.6415094339622642</c:v>
                </c:pt>
                <c:pt idx="41">
                  <c:v>2.2592592592592591</c:v>
                </c:pt>
                <c:pt idx="42">
                  <c:v>3.2340425531914891</c:v>
                </c:pt>
                <c:pt idx="43">
                  <c:v>2.4893617021276597</c:v>
                </c:pt>
                <c:pt idx="44">
                  <c:v>2.4042553191489362</c:v>
                </c:pt>
                <c:pt idx="45">
                  <c:v>2.1090909090909089</c:v>
                </c:pt>
                <c:pt idx="46">
                  <c:v>3.0363636363636362</c:v>
                </c:pt>
                <c:pt idx="47">
                  <c:v>1.5454545454545454</c:v>
                </c:pt>
                <c:pt idx="48">
                  <c:v>1.1132075471698113</c:v>
                </c:pt>
                <c:pt idx="49">
                  <c:v>1.6222222222222222</c:v>
                </c:pt>
                <c:pt idx="50">
                  <c:v>1.6808510638297873</c:v>
                </c:pt>
                <c:pt idx="51">
                  <c:v>1.7659574468085106</c:v>
                </c:pt>
                <c:pt idx="52">
                  <c:v>2.8431372549019609</c:v>
                </c:pt>
                <c:pt idx="53">
                  <c:v>2.9574468085106385</c:v>
                </c:pt>
                <c:pt idx="54">
                  <c:v>2.6382978723404253</c:v>
                </c:pt>
                <c:pt idx="55">
                  <c:v>2</c:v>
                </c:pt>
                <c:pt idx="56">
                  <c:v>1.9090909090909092</c:v>
                </c:pt>
                <c:pt idx="57">
                  <c:v>1.709090909090909</c:v>
                </c:pt>
                <c:pt idx="58">
                  <c:v>1.6170212765957446</c:v>
                </c:pt>
                <c:pt idx="59">
                  <c:v>1.8085106382978724</c:v>
                </c:pt>
                <c:pt idx="60">
                  <c:v>2.1063829787234041</c:v>
                </c:pt>
                <c:pt idx="61">
                  <c:v>2.2962962962962963</c:v>
                </c:pt>
                <c:pt idx="62">
                  <c:v>1.8723404255319149</c:v>
                </c:pt>
                <c:pt idx="63">
                  <c:v>1.2545454545454546</c:v>
                </c:pt>
                <c:pt idx="64">
                  <c:v>1.3777777777777778</c:v>
                </c:pt>
                <c:pt idx="65">
                  <c:v>2.1304347826086958</c:v>
                </c:pt>
                <c:pt idx="66">
                  <c:v>1.5217391304347827</c:v>
                </c:pt>
                <c:pt idx="67">
                  <c:v>1.3818181818181818</c:v>
                </c:pt>
                <c:pt idx="68">
                  <c:v>1.6304347826086956</c:v>
                </c:pt>
                <c:pt idx="69">
                  <c:v>1.425531914893617</c:v>
                </c:pt>
                <c:pt idx="70">
                  <c:v>1.3829787234042554</c:v>
                </c:pt>
                <c:pt idx="71">
                  <c:v>1.4181818181818182</c:v>
                </c:pt>
                <c:pt idx="72">
                  <c:v>1.574468085106383</c:v>
                </c:pt>
                <c:pt idx="73">
                  <c:v>2.4545454545454546</c:v>
                </c:pt>
                <c:pt idx="74">
                  <c:v>1.7446808510638299</c:v>
                </c:pt>
                <c:pt idx="75">
                  <c:v>2.4680851063829787</c:v>
                </c:pt>
                <c:pt idx="76">
                  <c:v>1.5818181818181818</c:v>
                </c:pt>
                <c:pt idx="77">
                  <c:v>1.9456521739130435</c:v>
                </c:pt>
                <c:pt idx="78">
                  <c:v>1.5434782608695652</c:v>
                </c:pt>
                <c:pt idx="79">
                  <c:v>1.8727272727272728</c:v>
                </c:pt>
                <c:pt idx="80">
                  <c:v>1.537037037037037</c:v>
                </c:pt>
                <c:pt idx="81">
                  <c:v>2.5319148936170213</c:v>
                </c:pt>
                <c:pt idx="82">
                  <c:v>2.0666666666666669</c:v>
                </c:pt>
                <c:pt idx="83">
                  <c:v>1.8909090909090909</c:v>
                </c:pt>
                <c:pt idx="84">
                  <c:v>1.4680851063829787</c:v>
                </c:pt>
                <c:pt idx="85">
                  <c:v>1.2592592592592593</c:v>
                </c:pt>
                <c:pt idx="86">
                  <c:v>1.2978723404255319</c:v>
                </c:pt>
                <c:pt idx="87">
                  <c:v>2.1086956521739131</c:v>
                </c:pt>
                <c:pt idx="88">
                  <c:v>2.0363636363636362</c:v>
                </c:pt>
                <c:pt idx="89">
                  <c:v>1.446808510638298</c:v>
                </c:pt>
                <c:pt idx="90">
                  <c:v>1.3518518518518519</c:v>
                </c:pt>
                <c:pt idx="91">
                  <c:v>2.9818181818181819</c:v>
                </c:pt>
                <c:pt idx="92">
                  <c:v>1.7446808510638299</c:v>
                </c:pt>
                <c:pt idx="93">
                  <c:v>1.0851063829787233</c:v>
                </c:pt>
                <c:pt idx="94">
                  <c:v>2.074074074074074</c:v>
                </c:pt>
                <c:pt idx="95">
                  <c:v>1.6909090909090909</c:v>
                </c:pt>
                <c:pt idx="96">
                  <c:v>2</c:v>
                </c:pt>
                <c:pt idx="97">
                  <c:v>2.4347826086956523</c:v>
                </c:pt>
                <c:pt idx="98">
                  <c:v>2.4</c:v>
                </c:pt>
                <c:pt idx="99">
                  <c:v>2.3617021276595747</c:v>
                </c:pt>
                <c:pt idx="100">
                  <c:v>1.7872340425531914</c:v>
                </c:pt>
              </c:numCache>
            </c:numRef>
          </c:xVal>
          <c:yVal>
            <c:numRef>
              <c:f>'Figure 15'!$C$2:$C$102</c:f>
              <c:numCache>
                <c:formatCode>General</c:formatCode>
                <c:ptCount val="101"/>
                <c:pt idx="0">
                  <c:v>25.791839495012404</c:v>
                </c:pt>
                <c:pt idx="1">
                  <c:v>22.375396651730089</c:v>
                </c:pt>
                <c:pt idx="2">
                  <c:v>34.185492049680512</c:v>
                </c:pt>
                <c:pt idx="3">
                  <c:v>35.943878263878162</c:v>
                </c:pt>
                <c:pt idx="4">
                  <c:v>27.984466993103549</c:v>
                </c:pt>
                <c:pt idx="5">
                  <c:v>51.410992465712276</c:v>
                </c:pt>
                <c:pt idx="6">
                  <c:v>11.86383580359554</c:v>
                </c:pt>
                <c:pt idx="7">
                  <c:v>33.882960212653643</c:v>
                </c:pt>
                <c:pt idx="8">
                  <c:v>27.019512599295254</c:v>
                </c:pt>
                <c:pt idx="9">
                  <c:v>24.561317317395265</c:v>
                </c:pt>
                <c:pt idx="10">
                  <c:v>21.597712721882242</c:v>
                </c:pt>
                <c:pt idx="11">
                  <c:v>3.0563517519557024</c:v>
                </c:pt>
                <c:pt idx="12">
                  <c:v>23.131076280619325</c:v>
                </c:pt>
                <c:pt idx="13">
                  <c:v>26.385631938993662</c:v>
                </c:pt>
                <c:pt idx="14">
                  <c:v>35.77444038474264</c:v>
                </c:pt>
                <c:pt idx="15">
                  <c:v>34.318308756325422</c:v>
                </c:pt>
                <c:pt idx="16">
                  <c:v>40.961897200996049</c:v>
                </c:pt>
                <c:pt idx="17">
                  <c:v>25.823637814924851</c:v>
                </c:pt>
                <c:pt idx="18">
                  <c:v>50.202973010260408</c:v>
                </c:pt>
                <c:pt idx="19">
                  <c:v>27.523476000905948</c:v>
                </c:pt>
                <c:pt idx="20">
                  <c:v>40.907498277069926</c:v>
                </c:pt>
                <c:pt idx="21">
                  <c:v>21.777372137899565</c:v>
                </c:pt>
                <c:pt idx="22">
                  <c:v>43.796027317585484</c:v>
                </c:pt>
                <c:pt idx="23">
                  <c:v>17.298869438920565</c:v>
                </c:pt>
                <c:pt idx="24">
                  <c:v>40.774094766099289</c:v>
                </c:pt>
                <c:pt idx="25">
                  <c:v>40.176994117869526</c:v>
                </c:pt>
                <c:pt idx="26">
                  <c:v>29.449330841050156</c:v>
                </c:pt>
                <c:pt idx="27">
                  <c:v>15.050590742488884</c:v>
                </c:pt>
                <c:pt idx="28">
                  <c:v>30.743505310231761</c:v>
                </c:pt>
                <c:pt idx="29">
                  <c:v>25.326045304028238</c:v>
                </c:pt>
                <c:pt idx="30">
                  <c:v>46.950895547473465</c:v>
                </c:pt>
                <c:pt idx="31">
                  <c:v>32.818945717251296</c:v>
                </c:pt>
                <c:pt idx="32">
                  <c:v>33.043254189228733</c:v>
                </c:pt>
                <c:pt idx="33">
                  <c:v>14.778916465967839</c:v>
                </c:pt>
                <c:pt idx="34">
                  <c:v>14.482211456054168</c:v>
                </c:pt>
                <c:pt idx="35">
                  <c:v>28.125529460322539</c:v>
                </c:pt>
                <c:pt idx="36">
                  <c:v>25.30816480541684</c:v>
                </c:pt>
                <c:pt idx="37">
                  <c:v>58.093697740749604</c:v>
                </c:pt>
                <c:pt idx="38">
                  <c:v>30.222782612512407</c:v>
                </c:pt>
                <c:pt idx="39">
                  <c:v>50.976093934192157</c:v>
                </c:pt>
                <c:pt idx="40">
                  <c:v>41.700037467399788</c:v>
                </c:pt>
                <c:pt idx="41">
                  <c:v>35.963023017898308</c:v>
                </c:pt>
                <c:pt idx="42">
                  <c:v>36.165347153557143</c:v>
                </c:pt>
                <c:pt idx="43">
                  <c:v>35.965019751918341</c:v>
                </c:pt>
                <c:pt idx="44">
                  <c:v>27.521576754404006</c:v>
                </c:pt>
                <c:pt idx="45">
                  <c:v>9.6399668508297793</c:v>
                </c:pt>
                <c:pt idx="46">
                  <c:v>27.926645553317744</c:v>
                </c:pt>
                <c:pt idx="47">
                  <c:v>56.997149685170783</c:v>
                </c:pt>
                <c:pt idx="48">
                  <c:v>37.011704991534359</c:v>
                </c:pt>
                <c:pt idx="49">
                  <c:v>41.881864649607628</c:v>
                </c:pt>
                <c:pt idx="50">
                  <c:v>36.749876977674923</c:v>
                </c:pt>
                <c:pt idx="51">
                  <c:v>32.505089050248998</c:v>
                </c:pt>
                <c:pt idx="52">
                  <c:v>40.04073764403924</c:v>
                </c:pt>
                <c:pt idx="53">
                  <c:v>26.719133354080792</c:v>
                </c:pt>
                <c:pt idx="54">
                  <c:v>15.553017801023293</c:v>
                </c:pt>
                <c:pt idx="55">
                  <c:v>47.216016091170054</c:v>
                </c:pt>
                <c:pt idx="56">
                  <c:v>44.366539638635707</c:v>
                </c:pt>
                <c:pt idx="57">
                  <c:v>31.790217466054276</c:v>
                </c:pt>
                <c:pt idx="58">
                  <c:v>32.747417151922647</c:v>
                </c:pt>
                <c:pt idx="59">
                  <c:v>36.416840831901652</c:v>
                </c:pt>
                <c:pt idx="60">
                  <c:v>26.366256304966679</c:v>
                </c:pt>
                <c:pt idx="61">
                  <c:v>30.37503860162229</c:v>
                </c:pt>
                <c:pt idx="62">
                  <c:v>43.755445492190795</c:v>
                </c:pt>
                <c:pt idx="63">
                  <c:v>51.992733670980101</c:v>
                </c:pt>
                <c:pt idx="64">
                  <c:v>57.8731762519065</c:v>
                </c:pt>
                <c:pt idx="65">
                  <c:v>56.986409063838032</c:v>
                </c:pt>
                <c:pt idx="66">
                  <c:v>29.216969866073025</c:v>
                </c:pt>
                <c:pt idx="67">
                  <c:v>29.532519077034834</c:v>
                </c:pt>
                <c:pt idx="68">
                  <c:v>52.393185565331301</c:v>
                </c:pt>
                <c:pt idx="69">
                  <c:v>48.500449428535454</c:v>
                </c:pt>
                <c:pt idx="70">
                  <c:v>51.995427851492984</c:v>
                </c:pt>
                <c:pt idx="71">
                  <c:v>47.882769139976524</c:v>
                </c:pt>
                <c:pt idx="72">
                  <c:v>46.055052352817732</c:v>
                </c:pt>
                <c:pt idx="73">
                  <c:v>31.502779537857322</c:v>
                </c:pt>
                <c:pt idx="74">
                  <c:v>48.12760766326776</c:v>
                </c:pt>
                <c:pt idx="75">
                  <c:v>25.310817034107629</c:v>
                </c:pt>
                <c:pt idx="76">
                  <c:v>29.577798141511373</c:v>
                </c:pt>
                <c:pt idx="77">
                  <c:v>44.991789882541489</c:v>
                </c:pt>
                <c:pt idx="78">
                  <c:v>52.265750684575131</c:v>
                </c:pt>
                <c:pt idx="79">
                  <c:v>48.622589951952307</c:v>
                </c:pt>
                <c:pt idx="80">
                  <c:v>40.295674421574986</c:v>
                </c:pt>
                <c:pt idx="81">
                  <c:v>31.038039471933832</c:v>
                </c:pt>
                <c:pt idx="82">
                  <c:v>33.494648235715324</c:v>
                </c:pt>
                <c:pt idx="83">
                  <c:v>36.564620265136192</c:v>
                </c:pt>
                <c:pt idx="84">
                  <c:v>51.378713734754797</c:v>
                </c:pt>
                <c:pt idx="85">
                  <c:v>50.704623099513675</c:v>
                </c:pt>
                <c:pt idx="86">
                  <c:v>47.249953176607164</c:v>
                </c:pt>
                <c:pt idx="87">
                  <c:v>48.879518123647081</c:v>
                </c:pt>
                <c:pt idx="88">
                  <c:v>30.230656083071938</c:v>
                </c:pt>
                <c:pt idx="89">
                  <c:v>56.12264260852141</c:v>
                </c:pt>
                <c:pt idx="90">
                  <c:v>33.276252812419564</c:v>
                </c:pt>
                <c:pt idx="91">
                  <c:v>28.963480851883929</c:v>
                </c:pt>
                <c:pt idx="92">
                  <c:v>50.64409145594319</c:v>
                </c:pt>
                <c:pt idx="93">
                  <c:v>48.07844737360233</c:v>
                </c:pt>
                <c:pt idx="94">
                  <c:v>1.1842627898652864</c:v>
                </c:pt>
                <c:pt idx="95">
                  <c:v>41.43730389901728</c:v>
                </c:pt>
                <c:pt idx="96">
                  <c:v>30.067089627868839</c:v>
                </c:pt>
                <c:pt idx="97">
                  <c:v>42.861566840142785</c:v>
                </c:pt>
                <c:pt idx="98">
                  <c:v>39.162019254184699</c:v>
                </c:pt>
                <c:pt idx="99">
                  <c:v>34.172494098949421</c:v>
                </c:pt>
                <c:pt idx="100">
                  <c:v>42.591011850544575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E11-4EDA-8E3F-CCCD4DBE7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4512880"/>
        <c:axId val="754521040"/>
      </c:scatterChart>
      <c:valAx>
        <c:axId val="754512880"/>
        <c:scaling>
          <c:orientation val="minMax"/>
          <c:max val="3.5"/>
          <c:min val="0.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 sz="900"/>
              </a:p>
              <a:p>
                <a:pPr algn="ctr">
                  <a:defRPr sz="900"/>
                </a:pPr>
                <a:r>
                  <a:rPr lang="en-US" sz="900"/>
                  <a:t>TADAT Overall</a:t>
                </a:r>
                <a:r>
                  <a:rPr lang="en-US" sz="900" baseline="0"/>
                  <a:t> Score (Av. 55 dimensions)</a:t>
                </a:r>
              </a:p>
              <a:p>
                <a:pPr algn="ctr">
                  <a:defRPr sz="900"/>
                </a:pPr>
                <a:endParaRPr lang="en-US" sz="900" baseline="0"/>
              </a:p>
            </c:rich>
          </c:tx>
          <c:layout>
            <c:manualLayout>
              <c:xMode val="edge"/>
              <c:yMode val="edge"/>
              <c:x val="0.23071169241920078"/>
              <c:y val="0.825342505841950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Tahoma" panose="020B0604030504040204" pitchFamily="34" charset="0"/>
                <a:cs typeface="Segoe UI" panose="020B0502040204020203" pitchFamily="34" charset="0"/>
              </a:defRPr>
            </a:pPr>
            <a:endParaRPr lang="en-US"/>
          </a:p>
        </c:txPr>
        <c:crossAx val="754521040"/>
        <c:crosses val="autoZero"/>
        <c:crossBetween val="midCat"/>
      </c:valAx>
      <c:valAx>
        <c:axId val="75452104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ea typeface="Tahoma" panose="020B0604030504040204" pitchFamily="34" charset="0"/>
                    <a:cs typeface="Segoe UI" panose="020B0502040204020203" pitchFamily="34" charset="0"/>
                  </a:defRPr>
                </a:pPr>
                <a:r>
                  <a:rPr lang="en-US" sz="700">
                    <a:latin typeface="Segoe UI" panose="020B0502040204020203" pitchFamily="34" charset="0"/>
                    <a:cs typeface="Segoe UI" panose="020B0502040204020203" pitchFamily="34" charset="0"/>
                  </a:rPr>
                  <a:t>VAT Compliance Gap</a:t>
                </a:r>
                <a:r>
                  <a:rPr lang="en-US" sz="700" baseline="0">
                    <a:latin typeface="Segoe UI" panose="020B0502040204020203" pitchFamily="34" charset="0"/>
                    <a:cs typeface="Segoe UI" panose="020B0502040204020203" pitchFamily="34" charset="0"/>
                  </a:rPr>
                  <a:t> (Percent to Potential)</a:t>
                </a:r>
                <a:endParaRPr lang="en-US" sz="700"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c:rich>
          </c:tx>
          <c:layout>
            <c:manualLayout>
              <c:xMode val="edge"/>
              <c:yMode val="edge"/>
              <c:x val="6.6185210891191778E-3"/>
              <c:y val="0.165292815638438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ea typeface="Tahoma" panose="020B0604030504040204" pitchFamily="34" charset="0"/>
                  <a:cs typeface="Segoe UI" panose="020B0502040204020203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Tahoma" panose="020B0604030504040204" pitchFamily="34" charset="0"/>
                <a:cs typeface="Segoe UI" panose="020B0502040204020203" pitchFamily="34" charset="0"/>
              </a:defRPr>
            </a:pPr>
            <a:endParaRPr lang="en-US"/>
          </a:p>
        </c:txPr>
        <c:crossAx val="7545128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78421533938004584"/>
          <c:y val="8.8648340010130319E-2"/>
          <c:w val="0.17681999401973489"/>
          <c:h val="0.285776120090251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Tahoma" panose="020B0604030504040204" pitchFamily="34" charset="0"/>
              <a:cs typeface="Segoe UI" panose="020B0502040204020203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'Figure 16'!$B$3</c:f>
              <c:strCache>
                <c:ptCount val="1"/>
                <c:pt idx="0">
                  <c:v>AEs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'Figure 16'!$C$3:$C$36</c:f>
              <c:numCache>
                <c:formatCode>General</c:formatCode>
                <c:ptCount val="34"/>
                <c:pt idx="0">
                  <c:v>0.49556519999999998</c:v>
                </c:pt>
                <c:pt idx="1">
                  <c:v>0.83509770000000005</c:v>
                </c:pt>
                <c:pt idx="2">
                  <c:v>0.72355380000000002</c:v>
                </c:pt>
                <c:pt idx="3">
                  <c:v>0.71798810000000002</c:v>
                </c:pt>
                <c:pt idx="4">
                  <c:v>0.84168759999999998</c:v>
                </c:pt>
                <c:pt idx="5">
                  <c:v>0.50522180000000005</c:v>
                </c:pt>
                <c:pt idx="6">
                  <c:v>0.55507359999999994</c:v>
                </c:pt>
                <c:pt idx="7">
                  <c:v>0.67867230000000001</c:v>
                </c:pt>
                <c:pt idx="8">
                  <c:v>0.78214349999999999</c:v>
                </c:pt>
                <c:pt idx="9">
                  <c:v>0.87912120000000005</c:v>
                </c:pt>
                <c:pt idx="10">
                  <c:v>0.69952139999999996</c:v>
                </c:pt>
                <c:pt idx="11">
                  <c:v>0.83640389999999998</c:v>
                </c:pt>
                <c:pt idx="12">
                  <c:v>0.74840119999999999</c:v>
                </c:pt>
                <c:pt idx="13">
                  <c:v>0.8534157</c:v>
                </c:pt>
                <c:pt idx="14">
                  <c:v>0.81651119999999999</c:v>
                </c:pt>
                <c:pt idx="15">
                  <c:v>0.72542700000000004</c:v>
                </c:pt>
                <c:pt idx="16">
                  <c:v>0.76232679999999997</c:v>
                </c:pt>
                <c:pt idx="17">
                  <c:v>0.64332339999999999</c:v>
                </c:pt>
                <c:pt idx="18">
                  <c:v>0.65334210000000004</c:v>
                </c:pt>
                <c:pt idx="19">
                  <c:v>0.84306910000000002</c:v>
                </c:pt>
                <c:pt idx="20">
                  <c:v>0.62494959999999999</c:v>
                </c:pt>
                <c:pt idx="21">
                  <c:v>0.69111469999999997</c:v>
                </c:pt>
                <c:pt idx="22">
                  <c:v>0.83440669999999995</c:v>
                </c:pt>
                <c:pt idx="23">
                  <c:v>0.50211340000000004</c:v>
                </c:pt>
                <c:pt idx="24">
                  <c:v>0.56481429999999999</c:v>
                </c:pt>
                <c:pt idx="25">
                  <c:v>0.83283879999999999</c:v>
                </c:pt>
                <c:pt idx="26">
                  <c:v>0.75971659999999996</c:v>
                </c:pt>
                <c:pt idx="27">
                  <c:v>0.83574179999999998</c:v>
                </c:pt>
                <c:pt idx="28">
                  <c:v>0.76802369999999998</c:v>
                </c:pt>
                <c:pt idx="29">
                  <c:v>0.75025679999999995</c:v>
                </c:pt>
                <c:pt idx="30">
                  <c:v>0.66749860000000005</c:v>
                </c:pt>
                <c:pt idx="31">
                  <c:v>0.7453128</c:v>
                </c:pt>
                <c:pt idx="32">
                  <c:v>0.74368290000000004</c:v>
                </c:pt>
                <c:pt idx="33">
                  <c:v>0.68986959999999997</c:v>
                </c:pt>
              </c:numCache>
            </c:numRef>
          </c:xVal>
          <c:yVal>
            <c:numRef>
              <c:f>'Figure 16'!$D$3:$D$36</c:f>
              <c:numCache>
                <c:formatCode>General</c:formatCode>
                <c:ptCount val="34"/>
                <c:pt idx="0">
                  <c:v>9.1925600000000003</c:v>
                </c:pt>
                <c:pt idx="1">
                  <c:v>26.471729999999997</c:v>
                </c:pt>
                <c:pt idx="2">
                  <c:v>27.148030000000002</c:v>
                </c:pt>
                <c:pt idx="3">
                  <c:v>30.742609999999999</c:v>
                </c:pt>
                <c:pt idx="4">
                  <c:v>28.365479999999998</c:v>
                </c:pt>
                <c:pt idx="5">
                  <c:v>20.95919</c:v>
                </c:pt>
                <c:pt idx="6">
                  <c:v>24.15419</c:v>
                </c:pt>
                <c:pt idx="7">
                  <c:v>23.481279999999998</c:v>
                </c:pt>
                <c:pt idx="8">
                  <c:v>45.896140000000003</c:v>
                </c:pt>
                <c:pt idx="9">
                  <c:v>22.161179999999998</c:v>
                </c:pt>
                <c:pt idx="10">
                  <c:v>21.236470000000001</c:v>
                </c:pt>
                <c:pt idx="11">
                  <c:v>30.79439</c:v>
                </c:pt>
                <c:pt idx="12">
                  <c:v>29.466589999999997</c:v>
                </c:pt>
                <c:pt idx="13">
                  <c:v>27.031780000000001</c:v>
                </c:pt>
                <c:pt idx="14">
                  <c:v>27.774539999999998</c:v>
                </c:pt>
                <c:pt idx="15">
                  <c:v>26.55536</c:v>
                </c:pt>
                <c:pt idx="16">
                  <c:v>17.362669999999998</c:v>
                </c:pt>
                <c:pt idx="17">
                  <c:v>33.588900000000002</c:v>
                </c:pt>
                <c:pt idx="18">
                  <c:v>26.663310000000003</c:v>
                </c:pt>
                <c:pt idx="19">
                  <c:v>28.857769999999999</c:v>
                </c:pt>
                <c:pt idx="20">
                  <c:v>18.531980000000001</c:v>
                </c:pt>
                <c:pt idx="21">
                  <c:v>13.99309</c:v>
                </c:pt>
                <c:pt idx="22">
                  <c:v>16.999849999999999</c:v>
                </c:pt>
                <c:pt idx="23">
                  <c:v>26.015120000000003</c:v>
                </c:pt>
                <c:pt idx="24">
                  <c:v>25.05669</c:v>
                </c:pt>
                <c:pt idx="25">
                  <c:v>24.459800000000001</c:v>
                </c:pt>
                <c:pt idx="26">
                  <c:v>28.295680000000001</c:v>
                </c:pt>
                <c:pt idx="27">
                  <c:v>28.940270000000002</c:v>
                </c:pt>
                <c:pt idx="28">
                  <c:v>24.786440000000002</c:v>
                </c:pt>
                <c:pt idx="29">
                  <c:v>13.998289999999999</c:v>
                </c:pt>
                <c:pt idx="30">
                  <c:v>19.076730000000001</c:v>
                </c:pt>
                <c:pt idx="31">
                  <c:v>21.722580000000001</c:v>
                </c:pt>
                <c:pt idx="32">
                  <c:v>41.221219999999995</c:v>
                </c:pt>
                <c:pt idx="33">
                  <c:v>20.117719999999998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598-4380-9A7E-A30A7920B687}"/>
            </c:ext>
          </c:extLst>
        </c:ser>
        <c:ser>
          <c:idx val="1"/>
          <c:order val="1"/>
          <c:tx>
            <c:strRef>
              <c:f>'Figure 16'!$B$37</c:f>
              <c:strCache>
                <c:ptCount val="1"/>
                <c:pt idx="0">
                  <c:v>EMEs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'Figure 16'!$C$37:$C$105</c:f>
              <c:numCache>
                <c:formatCode>General</c:formatCode>
                <c:ptCount val="69"/>
                <c:pt idx="0">
                  <c:v>0.55429240000000002</c:v>
                </c:pt>
                <c:pt idx="1">
                  <c:v>0.68808659999999999</c:v>
                </c:pt>
                <c:pt idx="2">
                  <c:v>0.82513210000000003</c:v>
                </c:pt>
                <c:pt idx="3">
                  <c:v>0.70596040000000004</c:v>
                </c:pt>
                <c:pt idx="4">
                  <c:v>0.31369069999999999</c:v>
                </c:pt>
                <c:pt idx="5">
                  <c:v>0.71066390000000002</c:v>
                </c:pt>
                <c:pt idx="6">
                  <c:v>0.74035759999999995</c:v>
                </c:pt>
                <c:pt idx="7">
                  <c:v>0.42634719999999998</c:v>
                </c:pt>
                <c:pt idx="8">
                  <c:v>0.4550708</c:v>
                </c:pt>
                <c:pt idx="9">
                  <c:v>0.76593699999999998</c:v>
                </c:pt>
                <c:pt idx="10">
                  <c:v>0.66571860000000005</c:v>
                </c:pt>
                <c:pt idx="11">
                  <c:v>0.58223760000000002</c:v>
                </c:pt>
                <c:pt idx="12">
                  <c:v>0.57143270000000002</c:v>
                </c:pt>
                <c:pt idx="13">
                  <c:v>0.82721679999999997</c:v>
                </c:pt>
                <c:pt idx="14">
                  <c:v>0.71767369999999997</c:v>
                </c:pt>
                <c:pt idx="15">
                  <c:v>0.83848739999999999</c:v>
                </c:pt>
                <c:pt idx="16">
                  <c:v>0.4579068</c:v>
                </c:pt>
                <c:pt idx="17">
                  <c:v>0.57686789999999999</c:v>
                </c:pt>
                <c:pt idx="18">
                  <c:v>0.41859649999999998</c:v>
                </c:pt>
                <c:pt idx="19">
                  <c:v>0.72687800000000002</c:v>
                </c:pt>
                <c:pt idx="20">
                  <c:v>0.75156339999999999</c:v>
                </c:pt>
                <c:pt idx="21">
                  <c:v>0.39270729999999998</c:v>
                </c:pt>
                <c:pt idx="22">
                  <c:v>0.62486109999999995</c:v>
                </c:pt>
                <c:pt idx="23">
                  <c:v>0.3511997</c:v>
                </c:pt>
                <c:pt idx="24">
                  <c:v>0.45703870000000002</c:v>
                </c:pt>
                <c:pt idx="25">
                  <c:v>0.69231759999999998</c:v>
                </c:pt>
                <c:pt idx="26">
                  <c:v>0.56717879999999998</c:v>
                </c:pt>
                <c:pt idx="27">
                  <c:v>0.68021140000000002</c:v>
                </c:pt>
                <c:pt idx="28">
                  <c:v>0.80222179999999998</c:v>
                </c:pt>
                <c:pt idx="29">
                  <c:v>0.71227249999999998</c:v>
                </c:pt>
                <c:pt idx="30">
                  <c:v>0.7180029</c:v>
                </c:pt>
                <c:pt idx="31">
                  <c:v>0.57377299999999998</c:v>
                </c:pt>
                <c:pt idx="32">
                  <c:v>0.47207789999999999</c:v>
                </c:pt>
                <c:pt idx="33">
                  <c:v>7.5255900000000001E-2</c:v>
                </c:pt>
                <c:pt idx="34">
                  <c:v>0.30774439999999997</c:v>
                </c:pt>
                <c:pt idx="35">
                  <c:v>0.39107500000000001</c:v>
                </c:pt>
                <c:pt idx="36">
                  <c:v>0.69832709999999998</c:v>
                </c:pt>
                <c:pt idx="37">
                  <c:v>0.56813250000000004</c:v>
                </c:pt>
                <c:pt idx="38">
                  <c:v>0.79548750000000001</c:v>
                </c:pt>
                <c:pt idx="39">
                  <c:v>0.28482750000000001</c:v>
                </c:pt>
                <c:pt idx="40">
                  <c:v>0.70923919999999996</c:v>
                </c:pt>
                <c:pt idx="41">
                  <c:v>0.51680099999999995</c:v>
                </c:pt>
                <c:pt idx="42">
                  <c:v>0.55566700000000002</c:v>
                </c:pt>
                <c:pt idx="43">
                  <c:v>0.68194630000000001</c:v>
                </c:pt>
                <c:pt idx="44">
                  <c:v>0.69838520000000004</c:v>
                </c:pt>
                <c:pt idx="45">
                  <c:v>0.48282049999999999</c:v>
                </c:pt>
                <c:pt idx="46">
                  <c:v>0.52367439999999998</c:v>
                </c:pt>
                <c:pt idx="47">
                  <c:v>0.74770930000000002</c:v>
                </c:pt>
                <c:pt idx="48">
                  <c:v>0.55232389999999998</c:v>
                </c:pt>
                <c:pt idx="49">
                  <c:v>0.69728159999999995</c:v>
                </c:pt>
                <c:pt idx="50">
                  <c:v>0.638957</c:v>
                </c:pt>
                <c:pt idx="51">
                  <c:v>0.74443800000000004</c:v>
                </c:pt>
                <c:pt idx="52">
                  <c:v>0.68051430000000002</c:v>
                </c:pt>
                <c:pt idx="53">
                  <c:v>0.57749989999999995</c:v>
                </c:pt>
                <c:pt idx="54">
                  <c:v>0.55068700000000004</c:v>
                </c:pt>
                <c:pt idx="55">
                  <c:v>0.47930499999999998</c:v>
                </c:pt>
                <c:pt idx="56">
                  <c:v>0.66253119999999999</c:v>
                </c:pt>
                <c:pt idx="57">
                  <c:v>0.53618980000000005</c:v>
                </c:pt>
                <c:pt idx="58">
                  <c:v>0.80438750000000003</c:v>
                </c:pt>
                <c:pt idx="59">
                  <c:v>0.6247916</c:v>
                </c:pt>
                <c:pt idx="60">
                  <c:v>0.55778470000000002</c:v>
                </c:pt>
                <c:pt idx="61">
                  <c:v>0.72417370000000003</c:v>
                </c:pt>
                <c:pt idx="62">
                  <c:v>0.27894279999999999</c:v>
                </c:pt>
                <c:pt idx="63">
                  <c:v>0.69630550000000002</c:v>
                </c:pt>
                <c:pt idx="64">
                  <c:v>0.75742019999999999</c:v>
                </c:pt>
                <c:pt idx="65">
                  <c:v>0.44352390000000003</c:v>
                </c:pt>
                <c:pt idx="66">
                  <c:v>0.46320879999999998</c:v>
                </c:pt>
                <c:pt idx="67">
                  <c:v>0.6476073</c:v>
                </c:pt>
                <c:pt idx="68">
                  <c:v>0.78394929999999996</c:v>
                </c:pt>
              </c:numCache>
            </c:numRef>
          </c:xVal>
          <c:yVal>
            <c:numRef>
              <c:f>'Figure 16'!$D$37:$D$105</c:f>
              <c:numCache>
                <c:formatCode>General</c:formatCode>
                <c:ptCount val="69"/>
                <c:pt idx="0">
                  <c:v>5.31379</c:v>
                </c:pt>
                <c:pt idx="1">
                  <c:v>19.691300000000002</c:v>
                </c:pt>
                <c:pt idx="2">
                  <c:v>17.581189999999999</c:v>
                </c:pt>
                <c:pt idx="3">
                  <c:v>18.89414</c:v>
                </c:pt>
                <c:pt idx="4">
                  <c:v>9.9043900000000011</c:v>
                </c:pt>
                <c:pt idx="5">
                  <c:v>11.81265</c:v>
                </c:pt>
                <c:pt idx="6">
                  <c:v>20.47259</c:v>
                </c:pt>
                <c:pt idx="7">
                  <c:v>21.138729999999999</c:v>
                </c:pt>
                <c:pt idx="8">
                  <c:v>17.860939999999999</c:v>
                </c:pt>
                <c:pt idx="9">
                  <c:v>18.483939999999997</c:v>
                </c:pt>
                <c:pt idx="10">
                  <c:v>22.641629999999999</c:v>
                </c:pt>
                <c:pt idx="11">
                  <c:v>24.514030000000002</c:v>
                </c:pt>
                <c:pt idx="12">
                  <c:v>13.212260000000001</c:v>
                </c:pt>
                <c:pt idx="13">
                  <c:v>20.04344</c:v>
                </c:pt>
                <c:pt idx="14">
                  <c:v>16.800319999999999</c:v>
                </c:pt>
                <c:pt idx="15">
                  <c:v>18.411259999999999</c:v>
                </c:pt>
                <c:pt idx="16">
                  <c:v>14.654020000000001</c:v>
                </c:pt>
                <c:pt idx="17">
                  <c:v>12.244570000000001</c:v>
                </c:pt>
                <c:pt idx="18">
                  <c:v>19.433880000000002</c:v>
                </c:pt>
                <c:pt idx="19">
                  <c:v>12.049619999999999</c:v>
                </c:pt>
                <c:pt idx="20">
                  <c:v>11.741060000000001</c:v>
                </c:pt>
                <c:pt idx="21">
                  <c:v>7.0152299999999999</c:v>
                </c:pt>
                <c:pt idx="22">
                  <c:v>23.79542</c:v>
                </c:pt>
                <c:pt idx="23">
                  <c:v>5.64215</c:v>
                </c:pt>
                <c:pt idx="24">
                  <c:v>14.10122</c:v>
                </c:pt>
                <c:pt idx="25">
                  <c:v>10.260540000000001</c:v>
                </c:pt>
                <c:pt idx="26">
                  <c:v>15.568940000000001</c:v>
                </c:pt>
                <c:pt idx="27">
                  <c:v>25.03529</c:v>
                </c:pt>
                <c:pt idx="28">
                  <c:v>9.5977399999999999</c:v>
                </c:pt>
                <c:pt idx="29">
                  <c:v>16.89029</c:v>
                </c:pt>
                <c:pt idx="30">
                  <c:v>24.076879999999999</c:v>
                </c:pt>
                <c:pt idx="31">
                  <c:v>12.943379999999999</c:v>
                </c:pt>
                <c:pt idx="32">
                  <c:v>10.809900000000001</c:v>
                </c:pt>
                <c:pt idx="33">
                  <c:v>21.554499999999997</c:v>
                </c:pt>
                <c:pt idx="34">
                  <c:v>14.734169999999999</c:v>
                </c:pt>
                <c:pt idx="35">
                  <c:v>9.0382400000000001</c:v>
                </c:pt>
                <c:pt idx="36">
                  <c:v>19.411729999999999</c:v>
                </c:pt>
                <c:pt idx="37">
                  <c:v>16.326070000000001</c:v>
                </c:pt>
                <c:pt idx="38">
                  <c:v>13.33685</c:v>
                </c:pt>
                <c:pt idx="39">
                  <c:v>10.280749999999999</c:v>
                </c:pt>
                <c:pt idx="40">
                  <c:v>16.09319</c:v>
                </c:pt>
                <c:pt idx="41">
                  <c:v>25.097170000000002</c:v>
                </c:pt>
                <c:pt idx="42">
                  <c:v>14.14761</c:v>
                </c:pt>
                <c:pt idx="43">
                  <c:v>19.188510000000001</c:v>
                </c:pt>
                <c:pt idx="44">
                  <c:v>12.644340000000001</c:v>
                </c:pt>
                <c:pt idx="45">
                  <c:v>20.395579999999999</c:v>
                </c:pt>
                <c:pt idx="46">
                  <c:v>8.3416899999999998</c:v>
                </c:pt>
                <c:pt idx="47">
                  <c:v>12.989600000000001</c:v>
                </c:pt>
                <c:pt idx="48">
                  <c:v>14.131409999999999</c:v>
                </c:pt>
                <c:pt idx="49">
                  <c:v>21.20326</c:v>
                </c:pt>
                <c:pt idx="50">
                  <c:v>8.9093599999999995</c:v>
                </c:pt>
                <c:pt idx="51">
                  <c:v>16.490840000000002</c:v>
                </c:pt>
                <c:pt idx="52">
                  <c:v>21.392030000000002</c:v>
                </c:pt>
                <c:pt idx="53">
                  <c:v>16.470320000000001</c:v>
                </c:pt>
                <c:pt idx="54">
                  <c:v>23.33201</c:v>
                </c:pt>
                <c:pt idx="55">
                  <c:v>11.159409999999999</c:v>
                </c:pt>
                <c:pt idx="56">
                  <c:v>14.556150000000001</c:v>
                </c:pt>
                <c:pt idx="57">
                  <c:v>27.620739999999998</c:v>
                </c:pt>
                <c:pt idx="58">
                  <c:v>15.684760000000001</c:v>
                </c:pt>
                <c:pt idx="59">
                  <c:v>18.59403</c:v>
                </c:pt>
                <c:pt idx="60">
                  <c:v>14.060039999999999</c:v>
                </c:pt>
                <c:pt idx="61">
                  <c:v>17.136849999999999</c:v>
                </c:pt>
                <c:pt idx="62">
                  <c:v>12.211320000000001</c:v>
                </c:pt>
                <c:pt idx="63">
                  <c:v>27.14517</c:v>
                </c:pt>
                <c:pt idx="64">
                  <c:v>17.023240000000001</c:v>
                </c:pt>
                <c:pt idx="65">
                  <c:v>19.552099999999999</c:v>
                </c:pt>
                <c:pt idx="66">
                  <c:v>13.408510000000001</c:v>
                </c:pt>
                <c:pt idx="67">
                  <c:v>20.612680000000001</c:v>
                </c:pt>
                <c:pt idx="68">
                  <c:v>22.997780000000002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598-4380-9A7E-A30A7920B687}"/>
            </c:ext>
          </c:extLst>
        </c:ser>
        <c:ser>
          <c:idx val="2"/>
          <c:order val="2"/>
          <c:tx>
            <c:strRef>
              <c:f>'Figure 16'!$B$106</c:f>
              <c:strCache>
                <c:ptCount val="1"/>
                <c:pt idx="0">
                  <c:v>LIDCs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xVal>
            <c:numRef>
              <c:f>'Figure 16'!$C$106:$C$151</c:f>
              <c:numCache>
                <c:formatCode>General</c:formatCode>
                <c:ptCount val="46"/>
                <c:pt idx="0">
                  <c:v>0.54170779999999996</c:v>
                </c:pt>
                <c:pt idx="1">
                  <c:v>0.53154670000000004</c:v>
                </c:pt>
                <c:pt idx="2">
                  <c:v>0.48810340000000002</c:v>
                </c:pt>
                <c:pt idx="3">
                  <c:v>0.4108233</c:v>
                </c:pt>
                <c:pt idx="4">
                  <c:v>0.51887300000000003</c:v>
                </c:pt>
                <c:pt idx="5">
                  <c:v>0.42922519999999997</c:v>
                </c:pt>
                <c:pt idx="6">
                  <c:v>0.31438919999999998</c:v>
                </c:pt>
                <c:pt idx="7">
                  <c:v>0.51813690000000001</c:v>
                </c:pt>
                <c:pt idx="8">
                  <c:v>0.60962439999999996</c:v>
                </c:pt>
                <c:pt idx="9">
                  <c:v>0.46020860000000002</c:v>
                </c:pt>
                <c:pt idx="10">
                  <c:v>0.42792010000000003</c:v>
                </c:pt>
                <c:pt idx="11">
                  <c:v>0.59307900000000002</c:v>
                </c:pt>
                <c:pt idx="12">
                  <c:v>0.6268878</c:v>
                </c:pt>
                <c:pt idx="13">
                  <c:v>0.45310010000000001</c:v>
                </c:pt>
                <c:pt idx="14">
                  <c:v>0.62255570000000005</c:v>
                </c:pt>
                <c:pt idx="15">
                  <c:v>0.50578000000000001</c:v>
                </c:pt>
                <c:pt idx="16">
                  <c:v>0.64470260000000001</c:v>
                </c:pt>
                <c:pt idx="17">
                  <c:v>0.78796509999999997</c:v>
                </c:pt>
                <c:pt idx="18">
                  <c:v>0.45974199999999998</c:v>
                </c:pt>
                <c:pt idx="19">
                  <c:v>0.54524919999999999</c:v>
                </c:pt>
                <c:pt idx="20">
                  <c:v>0.53113679999999996</c:v>
                </c:pt>
                <c:pt idx="21">
                  <c:v>0.51436440000000005</c:v>
                </c:pt>
                <c:pt idx="22">
                  <c:v>0.43872359999999999</c:v>
                </c:pt>
                <c:pt idx="23">
                  <c:v>0.76138039999999996</c:v>
                </c:pt>
                <c:pt idx="24">
                  <c:v>0.47812120000000002</c:v>
                </c:pt>
                <c:pt idx="25">
                  <c:v>0.48402240000000002</c:v>
                </c:pt>
                <c:pt idx="26">
                  <c:v>0.22804459999999999</c:v>
                </c:pt>
                <c:pt idx="27">
                  <c:v>0.4373552</c:v>
                </c:pt>
                <c:pt idx="28">
                  <c:v>0.6892374</c:v>
                </c:pt>
                <c:pt idx="29">
                  <c:v>0.52481849999999997</c:v>
                </c:pt>
                <c:pt idx="30">
                  <c:v>0.67968019999999996</c:v>
                </c:pt>
                <c:pt idx="31">
                  <c:v>0.53900950000000003</c:v>
                </c:pt>
                <c:pt idx="32">
                  <c:v>0.61929310000000004</c:v>
                </c:pt>
                <c:pt idx="33">
                  <c:v>0.6921349</c:v>
                </c:pt>
                <c:pt idx="34">
                  <c:v>0.61715279999999995</c:v>
                </c:pt>
                <c:pt idx="35">
                  <c:v>0.47191929999999999</c:v>
                </c:pt>
                <c:pt idx="36">
                  <c:v>0.59687469999999998</c:v>
                </c:pt>
                <c:pt idx="37">
                  <c:v>0.4163596</c:v>
                </c:pt>
                <c:pt idx="38">
                  <c:v>0.5056387</c:v>
                </c:pt>
                <c:pt idx="39">
                  <c:v>0.59483459999999999</c:v>
                </c:pt>
                <c:pt idx="40">
                  <c:v>0.65901489999999996</c:v>
                </c:pt>
                <c:pt idx="41">
                  <c:v>0.57231160000000003</c:v>
                </c:pt>
                <c:pt idx="42">
                  <c:v>0.81102589999999997</c:v>
                </c:pt>
                <c:pt idx="43">
                  <c:v>0.66277370000000002</c:v>
                </c:pt>
                <c:pt idx="44">
                  <c:v>0.80779800000000002</c:v>
                </c:pt>
                <c:pt idx="45">
                  <c:v>0.67080830000000002</c:v>
                </c:pt>
              </c:numCache>
            </c:numRef>
          </c:xVal>
          <c:yVal>
            <c:numRef>
              <c:f>'Figure 16'!$D$106:$D$151</c:f>
              <c:numCache>
                <c:formatCode>General</c:formatCode>
                <c:ptCount val="46"/>
                <c:pt idx="0">
                  <c:v>5.8149499999999996</c:v>
                </c:pt>
                <c:pt idx="1">
                  <c:v>11.504399999999999</c:v>
                </c:pt>
                <c:pt idx="2">
                  <c:v>5.3806700000000003</c:v>
                </c:pt>
                <c:pt idx="3">
                  <c:v>13.014609999999999</c:v>
                </c:pt>
                <c:pt idx="4">
                  <c:v>6.1811100000000003</c:v>
                </c:pt>
                <c:pt idx="5">
                  <c:v>13.867620000000001</c:v>
                </c:pt>
                <c:pt idx="6">
                  <c:v>4.5862100000000003</c:v>
                </c:pt>
                <c:pt idx="7">
                  <c:v>7.4286699999999994</c:v>
                </c:pt>
                <c:pt idx="8">
                  <c:v>10.060309999999999</c:v>
                </c:pt>
                <c:pt idx="9">
                  <c:v>5.5573100000000002</c:v>
                </c:pt>
                <c:pt idx="10">
                  <c:v>8.9860400000000009</c:v>
                </c:pt>
                <c:pt idx="11">
                  <c:v>9.54068</c:v>
                </c:pt>
                <c:pt idx="12">
                  <c:v>9.9800500000000003</c:v>
                </c:pt>
                <c:pt idx="13">
                  <c:v>10.457809999999998</c:v>
                </c:pt>
                <c:pt idx="14">
                  <c:v>7.2908700000000009</c:v>
                </c:pt>
                <c:pt idx="15">
                  <c:v>6.9357299999999995</c:v>
                </c:pt>
                <c:pt idx="16">
                  <c:v>17.479099999999999</c:v>
                </c:pt>
                <c:pt idx="17">
                  <c:v>13.31493</c:v>
                </c:pt>
                <c:pt idx="18">
                  <c:v>15.23387</c:v>
                </c:pt>
                <c:pt idx="19">
                  <c:v>11.12335</c:v>
                </c:pt>
                <c:pt idx="20">
                  <c:v>10.901489999999999</c:v>
                </c:pt>
                <c:pt idx="21">
                  <c:v>5.8045800000000005</c:v>
                </c:pt>
                <c:pt idx="22">
                  <c:v>20.5</c:v>
                </c:pt>
                <c:pt idx="23">
                  <c:v>18.683859999999999</c:v>
                </c:pt>
                <c:pt idx="24">
                  <c:v>9.3397400000000008</c:v>
                </c:pt>
                <c:pt idx="25">
                  <c:v>13.15354</c:v>
                </c:pt>
                <c:pt idx="26">
                  <c:v>6.5521800000000008</c:v>
                </c:pt>
                <c:pt idx="27">
                  <c:v>11.21922</c:v>
                </c:pt>
                <c:pt idx="28">
                  <c:v>11.726749999999999</c:v>
                </c:pt>
                <c:pt idx="29">
                  <c:v>6.8931199999999997</c:v>
                </c:pt>
                <c:pt idx="30">
                  <c:v>3.3469600000000002</c:v>
                </c:pt>
                <c:pt idx="31">
                  <c:v>16.724700000000002</c:v>
                </c:pt>
                <c:pt idx="32">
                  <c:v>11.64391</c:v>
                </c:pt>
                <c:pt idx="33">
                  <c:v>14.085909999999998</c:v>
                </c:pt>
                <c:pt idx="34">
                  <c:v>12.948399999999999</c:v>
                </c:pt>
                <c:pt idx="35">
                  <c:v>14.797129999999999</c:v>
                </c:pt>
                <c:pt idx="36">
                  <c:v>8.7342699999999986</c:v>
                </c:pt>
                <c:pt idx="37">
                  <c:v>9.1760699999999993</c:v>
                </c:pt>
                <c:pt idx="38">
                  <c:v>3.6021299999999998</c:v>
                </c:pt>
                <c:pt idx="39">
                  <c:v>9.7204200000000007</c:v>
                </c:pt>
                <c:pt idx="40">
                  <c:v>16.880519999999997</c:v>
                </c:pt>
                <c:pt idx="41">
                  <c:v>11.09066</c:v>
                </c:pt>
                <c:pt idx="42">
                  <c:v>9.7777199999999986</c:v>
                </c:pt>
                <c:pt idx="43">
                  <c:v>12.49507</c:v>
                </c:pt>
                <c:pt idx="44">
                  <c:v>13.62247</c:v>
                </c:pt>
                <c:pt idx="45">
                  <c:v>14.78566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598-4380-9A7E-A30A7920B687}"/>
            </c:ext>
          </c:extLst>
        </c:ser>
        <c:ser>
          <c:idx val="3"/>
          <c:order val="3"/>
          <c:tx>
            <c:v> 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0.5422278687959502"/>
                  <c:y val="0.1784608813662071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'Figure 16'!$C$3:$C$151</c:f>
              <c:numCache>
                <c:formatCode>General</c:formatCode>
                <c:ptCount val="149"/>
                <c:pt idx="0">
                  <c:v>0.49556519999999998</c:v>
                </c:pt>
                <c:pt idx="1">
                  <c:v>0.83509770000000005</c:v>
                </c:pt>
                <c:pt idx="2">
                  <c:v>0.72355380000000002</c:v>
                </c:pt>
                <c:pt idx="3">
                  <c:v>0.71798810000000002</c:v>
                </c:pt>
                <c:pt idx="4">
                  <c:v>0.84168759999999998</c:v>
                </c:pt>
                <c:pt idx="5">
                  <c:v>0.50522180000000005</c:v>
                </c:pt>
                <c:pt idx="6">
                  <c:v>0.55507359999999994</c:v>
                </c:pt>
                <c:pt idx="7">
                  <c:v>0.67867230000000001</c:v>
                </c:pt>
                <c:pt idx="8">
                  <c:v>0.78214349999999999</c:v>
                </c:pt>
                <c:pt idx="9">
                  <c:v>0.87912120000000005</c:v>
                </c:pt>
                <c:pt idx="10">
                  <c:v>0.69952139999999996</c:v>
                </c:pt>
                <c:pt idx="11">
                  <c:v>0.83640389999999998</c:v>
                </c:pt>
                <c:pt idx="12">
                  <c:v>0.74840119999999999</c:v>
                </c:pt>
                <c:pt idx="13">
                  <c:v>0.8534157</c:v>
                </c:pt>
                <c:pt idx="14">
                  <c:v>0.81651119999999999</c:v>
                </c:pt>
                <c:pt idx="15">
                  <c:v>0.72542700000000004</c:v>
                </c:pt>
                <c:pt idx="16">
                  <c:v>0.76232679999999997</c:v>
                </c:pt>
                <c:pt idx="17">
                  <c:v>0.64332339999999999</c:v>
                </c:pt>
                <c:pt idx="18">
                  <c:v>0.65334210000000004</c:v>
                </c:pt>
                <c:pt idx="19">
                  <c:v>0.84306910000000002</c:v>
                </c:pt>
                <c:pt idx="20">
                  <c:v>0.62494959999999999</c:v>
                </c:pt>
                <c:pt idx="21">
                  <c:v>0.69111469999999997</c:v>
                </c:pt>
                <c:pt idx="22">
                  <c:v>0.83440669999999995</c:v>
                </c:pt>
                <c:pt idx="23">
                  <c:v>0.50211340000000004</c:v>
                </c:pt>
                <c:pt idx="24">
                  <c:v>0.56481429999999999</c:v>
                </c:pt>
                <c:pt idx="25">
                  <c:v>0.83283879999999999</c:v>
                </c:pt>
                <c:pt idx="26">
                  <c:v>0.75971659999999996</c:v>
                </c:pt>
                <c:pt idx="27">
                  <c:v>0.83574179999999998</c:v>
                </c:pt>
                <c:pt idx="28">
                  <c:v>0.76802369999999998</c:v>
                </c:pt>
                <c:pt idx="29">
                  <c:v>0.75025679999999995</c:v>
                </c:pt>
                <c:pt idx="30">
                  <c:v>0.66749860000000005</c:v>
                </c:pt>
                <c:pt idx="31">
                  <c:v>0.7453128</c:v>
                </c:pt>
                <c:pt idx="32">
                  <c:v>0.74368290000000004</c:v>
                </c:pt>
                <c:pt idx="33">
                  <c:v>0.68986959999999997</c:v>
                </c:pt>
                <c:pt idx="34">
                  <c:v>0.55429240000000002</c:v>
                </c:pt>
                <c:pt idx="35">
                  <c:v>0.68808659999999999</c:v>
                </c:pt>
                <c:pt idx="36">
                  <c:v>0.82513210000000003</c:v>
                </c:pt>
                <c:pt idx="37">
                  <c:v>0.70596040000000004</c:v>
                </c:pt>
                <c:pt idx="38">
                  <c:v>0.31369069999999999</c:v>
                </c:pt>
                <c:pt idx="39">
                  <c:v>0.71066390000000002</c:v>
                </c:pt>
                <c:pt idx="40">
                  <c:v>0.74035759999999995</c:v>
                </c:pt>
                <c:pt idx="41">
                  <c:v>0.42634719999999998</c:v>
                </c:pt>
                <c:pt idx="42">
                  <c:v>0.4550708</c:v>
                </c:pt>
                <c:pt idx="43">
                  <c:v>0.76593699999999998</c:v>
                </c:pt>
                <c:pt idx="44">
                  <c:v>0.66571860000000005</c:v>
                </c:pt>
                <c:pt idx="45">
                  <c:v>0.58223760000000002</c:v>
                </c:pt>
                <c:pt idx="46">
                  <c:v>0.57143270000000002</c:v>
                </c:pt>
                <c:pt idx="47">
                  <c:v>0.82721679999999997</c:v>
                </c:pt>
                <c:pt idx="48">
                  <c:v>0.71767369999999997</c:v>
                </c:pt>
                <c:pt idx="49">
                  <c:v>0.83848739999999999</c:v>
                </c:pt>
                <c:pt idx="50">
                  <c:v>0.4579068</c:v>
                </c:pt>
                <c:pt idx="51">
                  <c:v>0.57686789999999999</c:v>
                </c:pt>
                <c:pt idx="52">
                  <c:v>0.41859649999999998</c:v>
                </c:pt>
                <c:pt idx="53">
                  <c:v>0.72687800000000002</c:v>
                </c:pt>
                <c:pt idx="54">
                  <c:v>0.75156339999999999</c:v>
                </c:pt>
                <c:pt idx="55">
                  <c:v>0.39270729999999998</c:v>
                </c:pt>
                <c:pt idx="56">
                  <c:v>0.62486109999999995</c:v>
                </c:pt>
                <c:pt idx="57">
                  <c:v>0.3511997</c:v>
                </c:pt>
                <c:pt idx="58">
                  <c:v>0.45703870000000002</c:v>
                </c:pt>
                <c:pt idx="59">
                  <c:v>0.69231759999999998</c:v>
                </c:pt>
                <c:pt idx="60">
                  <c:v>0.56717879999999998</c:v>
                </c:pt>
                <c:pt idx="61">
                  <c:v>0.68021140000000002</c:v>
                </c:pt>
                <c:pt idx="62">
                  <c:v>0.80222179999999998</c:v>
                </c:pt>
                <c:pt idx="63">
                  <c:v>0.71227249999999998</c:v>
                </c:pt>
                <c:pt idx="64">
                  <c:v>0.7180029</c:v>
                </c:pt>
                <c:pt idx="65">
                  <c:v>0.57377299999999998</c:v>
                </c:pt>
                <c:pt idx="66">
                  <c:v>0.47207789999999999</c:v>
                </c:pt>
                <c:pt idx="67">
                  <c:v>7.5255900000000001E-2</c:v>
                </c:pt>
                <c:pt idx="68">
                  <c:v>0.30774439999999997</c:v>
                </c:pt>
                <c:pt idx="69">
                  <c:v>0.39107500000000001</c:v>
                </c:pt>
                <c:pt idx="70">
                  <c:v>0.69832709999999998</c:v>
                </c:pt>
                <c:pt idx="71">
                  <c:v>0.56813250000000004</c:v>
                </c:pt>
                <c:pt idx="72">
                  <c:v>0.79548750000000001</c:v>
                </c:pt>
                <c:pt idx="73">
                  <c:v>0.28482750000000001</c:v>
                </c:pt>
                <c:pt idx="74">
                  <c:v>0.70923919999999996</c:v>
                </c:pt>
                <c:pt idx="75">
                  <c:v>0.51680099999999995</c:v>
                </c:pt>
                <c:pt idx="76">
                  <c:v>0.55566700000000002</c:v>
                </c:pt>
                <c:pt idx="77">
                  <c:v>0.68194630000000001</c:v>
                </c:pt>
                <c:pt idx="78">
                  <c:v>0.69838520000000004</c:v>
                </c:pt>
                <c:pt idx="79">
                  <c:v>0.48282049999999999</c:v>
                </c:pt>
                <c:pt idx="80">
                  <c:v>0.52367439999999998</c:v>
                </c:pt>
                <c:pt idx="81">
                  <c:v>0.74770930000000002</c:v>
                </c:pt>
                <c:pt idx="82">
                  <c:v>0.55232389999999998</c:v>
                </c:pt>
                <c:pt idx="83">
                  <c:v>0.69728159999999995</c:v>
                </c:pt>
                <c:pt idx="84">
                  <c:v>0.638957</c:v>
                </c:pt>
                <c:pt idx="85">
                  <c:v>0.74443800000000004</c:v>
                </c:pt>
                <c:pt idx="86">
                  <c:v>0.68051430000000002</c:v>
                </c:pt>
                <c:pt idx="87">
                  <c:v>0.57749989999999995</c:v>
                </c:pt>
                <c:pt idx="88">
                  <c:v>0.55068700000000004</c:v>
                </c:pt>
                <c:pt idx="89">
                  <c:v>0.47930499999999998</c:v>
                </c:pt>
                <c:pt idx="90">
                  <c:v>0.66253119999999999</c:v>
                </c:pt>
                <c:pt idx="91">
                  <c:v>0.53618980000000005</c:v>
                </c:pt>
                <c:pt idx="92">
                  <c:v>0.80438750000000003</c:v>
                </c:pt>
                <c:pt idx="93">
                  <c:v>0.6247916</c:v>
                </c:pt>
                <c:pt idx="94">
                  <c:v>0.55778470000000002</c:v>
                </c:pt>
                <c:pt idx="95">
                  <c:v>0.72417370000000003</c:v>
                </c:pt>
                <c:pt idx="96">
                  <c:v>0.27894279999999999</c:v>
                </c:pt>
                <c:pt idx="97">
                  <c:v>0.69630550000000002</c:v>
                </c:pt>
                <c:pt idx="98">
                  <c:v>0.75742019999999999</c:v>
                </c:pt>
                <c:pt idx="99">
                  <c:v>0.44352390000000003</c:v>
                </c:pt>
                <c:pt idx="100">
                  <c:v>0.46320879999999998</c:v>
                </c:pt>
                <c:pt idx="101">
                  <c:v>0.6476073</c:v>
                </c:pt>
                <c:pt idx="102">
                  <c:v>0.78394929999999996</c:v>
                </c:pt>
                <c:pt idx="103">
                  <c:v>0.54170779999999996</c:v>
                </c:pt>
                <c:pt idx="104">
                  <c:v>0.53154670000000004</c:v>
                </c:pt>
                <c:pt idx="105">
                  <c:v>0.48810340000000002</c:v>
                </c:pt>
                <c:pt idx="106">
                  <c:v>0.4108233</c:v>
                </c:pt>
                <c:pt idx="107">
                  <c:v>0.51887300000000003</c:v>
                </c:pt>
                <c:pt idx="108">
                  <c:v>0.42922519999999997</c:v>
                </c:pt>
                <c:pt idx="109">
                  <c:v>0.31438919999999998</c:v>
                </c:pt>
                <c:pt idx="110">
                  <c:v>0.51813690000000001</c:v>
                </c:pt>
                <c:pt idx="111">
                  <c:v>0.60962439999999996</c:v>
                </c:pt>
                <c:pt idx="112">
                  <c:v>0.46020860000000002</c:v>
                </c:pt>
                <c:pt idx="113">
                  <c:v>0.42792010000000003</c:v>
                </c:pt>
                <c:pt idx="114">
                  <c:v>0.59307900000000002</c:v>
                </c:pt>
                <c:pt idx="115">
                  <c:v>0.6268878</c:v>
                </c:pt>
                <c:pt idx="116">
                  <c:v>0.45310010000000001</c:v>
                </c:pt>
                <c:pt idx="117">
                  <c:v>0.62255570000000005</c:v>
                </c:pt>
                <c:pt idx="118">
                  <c:v>0.50578000000000001</c:v>
                </c:pt>
                <c:pt idx="119">
                  <c:v>0.64470260000000001</c:v>
                </c:pt>
                <c:pt idx="120">
                  <c:v>0.78796509999999997</c:v>
                </c:pt>
                <c:pt idx="121">
                  <c:v>0.45974199999999998</c:v>
                </c:pt>
                <c:pt idx="122">
                  <c:v>0.54524919999999999</c:v>
                </c:pt>
                <c:pt idx="123">
                  <c:v>0.53113679999999996</c:v>
                </c:pt>
                <c:pt idx="124">
                  <c:v>0.51436440000000005</c:v>
                </c:pt>
                <c:pt idx="125">
                  <c:v>0.43872359999999999</c:v>
                </c:pt>
                <c:pt idx="126">
                  <c:v>0.76138039999999996</c:v>
                </c:pt>
                <c:pt idx="127">
                  <c:v>0.47812120000000002</c:v>
                </c:pt>
                <c:pt idx="128">
                  <c:v>0.48402240000000002</c:v>
                </c:pt>
                <c:pt idx="129">
                  <c:v>0.22804459999999999</c:v>
                </c:pt>
                <c:pt idx="130">
                  <c:v>0.4373552</c:v>
                </c:pt>
                <c:pt idx="131">
                  <c:v>0.6892374</c:v>
                </c:pt>
                <c:pt idx="132">
                  <c:v>0.52481849999999997</c:v>
                </c:pt>
                <c:pt idx="133">
                  <c:v>0.67968019999999996</c:v>
                </c:pt>
                <c:pt idx="134">
                  <c:v>0.53900950000000003</c:v>
                </c:pt>
                <c:pt idx="135">
                  <c:v>0.61929310000000004</c:v>
                </c:pt>
                <c:pt idx="136">
                  <c:v>0.6921349</c:v>
                </c:pt>
                <c:pt idx="137">
                  <c:v>0.61715279999999995</c:v>
                </c:pt>
                <c:pt idx="138">
                  <c:v>0.47191929999999999</c:v>
                </c:pt>
                <c:pt idx="139">
                  <c:v>0.59687469999999998</c:v>
                </c:pt>
                <c:pt idx="140">
                  <c:v>0.4163596</c:v>
                </c:pt>
                <c:pt idx="141">
                  <c:v>0.5056387</c:v>
                </c:pt>
                <c:pt idx="142">
                  <c:v>0.59483459999999999</c:v>
                </c:pt>
                <c:pt idx="143">
                  <c:v>0.65901489999999996</c:v>
                </c:pt>
                <c:pt idx="144">
                  <c:v>0.57231160000000003</c:v>
                </c:pt>
                <c:pt idx="145">
                  <c:v>0.81102589999999997</c:v>
                </c:pt>
                <c:pt idx="146">
                  <c:v>0.66277370000000002</c:v>
                </c:pt>
                <c:pt idx="147">
                  <c:v>0.80779800000000002</c:v>
                </c:pt>
                <c:pt idx="148">
                  <c:v>0.67080830000000002</c:v>
                </c:pt>
              </c:numCache>
            </c:numRef>
          </c:xVal>
          <c:yVal>
            <c:numRef>
              <c:f>'Figure 16'!$D$3:$D$151</c:f>
              <c:numCache>
                <c:formatCode>General</c:formatCode>
                <c:ptCount val="149"/>
                <c:pt idx="0">
                  <c:v>9.1925600000000003</c:v>
                </c:pt>
                <c:pt idx="1">
                  <c:v>26.471729999999997</c:v>
                </c:pt>
                <c:pt idx="2">
                  <c:v>27.148030000000002</c:v>
                </c:pt>
                <c:pt idx="3">
                  <c:v>30.742609999999999</c:v>
                </c:pt>
                <c:pt idx="4">
                  <c:v>28.365479999999998</c:v>
                </c:pt>
                <c:pt idx="5">
                  <c:v>20.95919</c:v>
                </c:pt>
                <c:pt idx="6">
                  <c:v>24.15419</c:v>
                </c:pt>
                <c:pt idx="7">
                  <c:v>23.481279999999998</c:v>
                </c:pt>
                <c:pt idx="8">
                  <c:v>45.896140000000003</c:v>
                </c:pt>
                <c:pt idx="9">
                  <c:v>22.161179999999998</c:v>
                </c:pt>
                <c:pt idx="10">
                  <c:v>21.236470000000001</c:v>
                </c:pt>
                <c:pt idx="11">
                  <c:v>30.79439</c:v>
                </c:pt>
                <c:pt idx="12">
                  <c:v>29.466589999999997</c:v>
                </c:pt>
                <c:pt idx="13">
                  <c:v>27.031780000000001</c:v>
                </c:pt>
                <c:pt idx="14">
                  <c:v>27.774539999999998</c:v>
                </c:pt>
                <c:pt idx="15">
                  <c:v>26.55536</c:v>
                </c:pt>
                <c:pt idx="16">
                  <c:v>17.362669999999998</c:v>
                </c:pt>
                <c:pt idx="17">
                  <c:v>33.588900000000002</c:v>
                </c:pt>
                <c:pt idx="18">
                  <c:v>26.663310000000003</c:v>
                </c:pt>
                <c:pt idx="19">
                  <c:v>28.857769999999999</c:v>
                </c:pt>
                <c:pt idx="20">
                  <c:v>18.531980000000001</c:v>
                </c:pt>
                <c:pt idx="21">
                  <c:v>13.99309</c:v>
                </c:pt>
                <c:pt idx="22">
                  <c:v>16.999849999999999</c:v>
                </c:pt>
                <c:pt idx="23">
                  <c:v>26.015120000000003</c:v>
                </c:pt>
                <c:pt idx="24">
                  <c:v>25.05669</c:v>
                </c:pt>
                <c:pt idx="25">
                  <c:v>24.459800000000001</c:v>
                </c:pt>
                <c:pt idx="26">
                  <c:v>28.295680000000001</c:v>
                </c:pt>
                <c:pt idx="27">
                  <c:v>28.940270000000002</c:v>
                </c:pt>
                <c:pt idx="28">
                  <c:v>24.786440000000002</c:v>
                </c:pt>
                <c:pt idx="29">
                  <c:v>13.998289999999999</c:v>
                </c:pt>
                <c:pt idx="30">
                  <c:v>19.076730000000001</c:v>
                </c:pt>
                <c:pt idx="31">
                  <c:v>21.722580000000001</c:v>
                </c:pt>
                <c:pt idx="32">
                  <c:v>41.221219999999995</c:v>
                </c:pt>
                <c:pt idx="33">
                  <c:v>20.117719999999998</c:v>
                </c:pt>
                <c:pt idx="34">
                  <c:v>5.31379</c:v>
                </c:pt>
                <c:pt idx="35">
                  <c:v>19.691300000000002</c:v>
                </c:pt>
                <c:pt idx="36">
                  <c:v>17.581189999999999</c:v>
                </c:pt>
                <c:pt idx="37">
                  <c:v>18.89414</c:v>
                </c:pt>
                <c:pt idx="38">
                  <c:v>9.9043900000000011</c:v>
                </c:pt>
                <c:pt idx="39">
                  <c:v>11.81265</c:v>
                </c:pt>
                <c:pt idx="40">
                  <c:v>20.47259</c:v>
                </c:pt>
                <c:pt idx="41">
                  <c:v>21.138729999999999</c:v>
                </c:pt>
                <c:pt idx="42">
                  <c:v>17.860939999999999</c:v>
                </c:pt>
                <c:pt idx="43">
                  <c:v>18.483939999999997</c:v>
                </c:pt>
                <c:pt idx="44">
                  <c:v>22.641629999999999</c:v>
                </c:pt>
                <c:pt idx="45">
                  <c:v>24.514030000000002</c:v>
                </c:pt>
                <c:pt idx="46">
                  <c:v>13.212260000000001</c:v>
                </c:pt>
                <c:pt idx="47">
                  <c:v>20.04344</c:v>
                </c:pt>
                <c:pt idx="48">
                  <c:v>16.800319999999999</c:v>
                </c:pt>
                <c:pt idx="49">
                  <c:v>18.411259999999999</c:v>
                </c:pt>
                <c:pt idx="50">
                  <c:v>14.654020000000001</c:v>
                </c:pt>
                <c:pt idx="51">
                  <c:v>12.244570000000001</c:v>
                </c:pt>
                <c:pt idx="52">
                  <c:v>19.433880000000002</c:v>
                </c:pt>
                <c:pt idx="53">
                  <c:v>12.049619999999999</c:v>
                </c:pt>
                <c:pt idx="54">
                  <c:v>11.741060000000001</c:v>
                </c:pt>
                <c:pt idx="55">
                  <c:v>7.0152299999999999</c:v>
                </c:pt>
                <c:pt idx="56">
                  <c:v>23.79542</c:v>
                </c:pt>
                <c:pt idx="57">
                  <c:v>5.64215</c:v>
                </c:pt>
                <c:pt idx="58">
                  <c:v>14.10122</c:v>
                </c:pt>
                <c:pt idx="59">
                  <c:v>10.260540000000001</c:v>
                </c:pt>
                <c:pt idx="60">
                  <c:v>15.568940000000001</c:v>
                </c:pt>
                <c:pt idx="61">
                  <c:v>25.03529</c:v>
                </c:pt>
                <c:pt idx="62">
                  <c:v>9.5977399999999999</c:v>
                </c:pt>
                <c:pt idx="63">
                  <c:v>16.89029</c:v>
                </c:pt>
                <c:pt idx="64">
                  <c:v>24.076879999999999</c:v>
                </c:pt>
                <c:pt idx="65">
                  <c:v>12.943379999999999</c:v>
                </c:pt>
                <c:pt idx="66">
                  <c:v>10.809900000000001</c:v>
                </c:pt>
                <c:pt idx="67">
                  <c:v>21.554499999999997</c:v>
                </c:pt>
                <c:pt idx="68">
                  <c:v>14.734169999999999</c:v>
                </c:pt>
                <c:pt idx="69">
                  <c:v>9.0382400000000001</c:v>
                </c:pt>
                <c:pt idx="70">
                  <c:v>19.411729999999999</c:v>
                </c:pt>
                <c:pt idx="71">
                  <c:v>16.326070000000001</c:v>
                </c:pt>
                <c:pt idx="72">
                  <c:v>13.33685</c:v>
                </c:pt>
                <c:pt idx="73">
                  <c:v>10.280749999999999</c:v>
                </c:pt>
                <c:pt idx="74">
                  <c:v>16.09319</c:v>
                </c:pt>
                <c:pt idx="75">
                  <c:v>25.097170000000002</c:v>
                </c:pt>
                <c:pt idx="76">
                  <c:v>14.14761</c:v>
                </c:pt>
                <c:pt idx="77">
                  <c:v>19.188510000000001</c:v>
                </c:pt>
                <c:pt idx="78">
                  <c:v>12.644340000000001</c:v>
                </c:pt>
                <c:pt idx="79">
                  <c:v>20.395579999999999</c:v>
                </c:pt>
                <c:pt idx="80">
                  <c:v>8.3416899999999998</c:v>
                </c:pt>
                <c:pt idx="81">
                  <c:v>12.989600000000001</c:v>
                </c:pt>
                <c:pt idx="82">
                  <c:v>14.131409999999999</c:v>
                </c:pt>
                <c:pt idx="83">
                  <c:v>21.20326</c:v>
                </c:pt>
                <c:pt idx="84">
                  <c:v>8.9093599999999995</c:v>
                </c:pt>
                <c:pt idx="85">
                  <c:v>16.490840000000002</c:v>
                </c:pt>
                <c:pt idx="86">
                  <c:v>21.392030000000002</c:v>
                </c:pt>
                <c:pt idx="87">
                  <c:v>16.470320000000001</c:v>
                </c:pt>
                <c:pt idx="88">
                  <c:v>23.33201</c:v>
                </c:pt>
                <c:pt idx="89">
                  <c:v>11.159409999999999</c:v>
                </c:pt>
                <c:pt idx="90">
                  <c:v>14.556150000000001</c:v>
                </c:pt>
                <c:pt idx="91">
                  <c:v>27.620739999999998</c:v>
                </c:pt>
                <c:pt idx="92">
                  <c:v>15.684760000000001</c:v>
                </c:pt>
                <c:pt idx="93">
                  <c:v>18.59403</c:v>
                </c:pt>
                <c:pt idx="94">
                  <c:v>14.060039999999999</c:v>
                </c:pt>
                <c:pt idx="95">
                  <c:v>17.136849999999999</c:v>
                </c:pt>
                <c:pt idx="96">
                  <c:v>12.211320000000001</c:v>
                </c:pt>
                <c:pt idx="97">
                  <c:v>27.14517</c:v>
                </c:pt>
                <c:pt idx="98">
                  <c:v>17.023240000000001</c:v>
                </c:pt>
                <c:pt idx="99">
                  <c:v>19.552099999999999</c:v>
                </c:pt>
                <c:pt idx="100">
                  <c:v>13.408510000000001</c:v>
                </c:pt>
                <c:pt idx="101">
                  <c:v>20.612680000000001</c:v>
                </c:pt>
                <c:pt idx="102">
                  <c:v>22.997780000000002</c:v>
                </c:pt>
                <c:pt idx="103">
                  <c:v>5.8149499999999996</c:v>
                </c:pt>
                <c:pt idx="104">
                  <c:v>11.504399999999999</c:v>
                </c:pt>
                <c:pt idx="105">
                  <c:v>5.3806700000000003</c:v>
                </c:pt>
                <c:pt idx="106">
                  <c:v>13.014609999999999</c:v>
                </c:pt>
                <c:pt idx="107">
                  <c:v>6.1811100000000003</c:v>
                </c:pt>
                <c:pt idx="108">
                  <c:v>13.867620000000001</c:v>
                </c:pt>
                <c:pt idx="109">
                  <c:v>4.5862100000000003</c:v>
                </c:pt>
                <c:pt idx="110">
                  <c:v>7.4286699999999994</c:v>
                </c:pt>
                <c:pt idx="111">
                  <c:v>10.060309999999999</c:v>
                </c:pt>
                <c:pt idx="112">
                  <c:v>5.5573100000000002</c:v>
                </c:pt>
                <c:pt idx="113">
                  <c:v>8.9860400000000009</c:v>
                </c:pt>
                <c:pt idx="114">
                  <c:v>9.54068</c:v>
                </c:pt>
                <c:pt idx="115">
                  <c:v>9.9800500000000003</c:v>
                </c:pt>
                <c:pt idx="116">
                  <c:v>10.457809999999998</c:v>
                </c:pt>
                <c:pt idx="117">
                  <c:v>7.2908700000000009</c:v>
                </c:pt>
                <c:pt idx="118">
                  <c:v>6.9357299999999995</c:v>
                </c:pt>
                <c:pt idx="119">
                  <c:v>17.479099999999999</c:v>
                </c:pt>
                <c:pt idx="120">
                  <c:v>13.31493</c:v>
                </c:pt>
                <c:pt idx="121">
                  <c:v>15.23387</c:v>
                </c:pt>
                <c:pt idx="122">
                  <c:v>11.12335</c:v>
                </c:pt>
                <c:pt idx="123">
                  <c:v>10.901489999999999</c:v>
                </c:pt>
                <c:pt idx="124">
                  <c:v>5.8045800000000005</c:v>
                </c:pt>
                <c:pt idx="125">
                  <c:v>20.5</c:v>
                </c:pt>
                <c:pt idx="126">
                  <c:v>18.683859999999999</c:v>
                </c:pt>
                <c:pt idx="127">
                  <c:v>9.3397400000000008</c:v>
                </c:pt>
                <c:pt idx="128">
                  <c:v>13.15354</c:v>
                </c:pt>
                <c:pt idx="129">
                  <c:v>6.5521800000000008</c:v>
                </c:pt>
                <c:pt idx="130">
                  <c:v>11.21922</c:v>
                </c:pt>
                <c:pt idx="131">
                  <c:v>11.726749999999999</c:v>
                </c:pt>
                <c:pt idx="132">
                  <c:v>6.8931199999999997</c:v>
                </c:pt>
                <c:pt idx="133">
                  <c:v>3.3469600000000002</c:v>
                </c:pt>
                <c:pt idx="134">
                  <c:v>16.724700000000002</c:v>
                </c:pt>
                <c:pt idx="135">
                  <c:v>11.64391</c:v>
                </c:pt>
                <c:pt idx="136">
                  <c:v>14.085909999999998</c:v>
                </c:pt>
                <c:pt idx="137">
                  <c:v>12.948399999999999</c:v>
                </c:pt>
                <c:pt idx="138">
                  <c:v>14.797129999999999</c:v>
                </c:pt>
                <c:pt idx="139">
                  <c:v>8.7342699999999986</c:v>
                </c:pt>
                <c:pt idx="140">
                  <c:v>9.1760699999999993</c:v>
                </c:pt>
                <c:pt idx="141">
                  <c:v>3.6021299999999998</c:v>
                </c:pt>
                <c:pt idx="142">
                  <c:v>9.7204200000000007</c:v>
                </c:pt>
                <c:pt idx="143">
                  <c:v>16.880519999999997</c:v>
                </c:pt>
                <c:pt idx="144">
                  <c:v>11.09066</c:v>
                </c:pt>
                <c:pt idx="145">
                  <c:v>9.7777199999999986</c:v>
                </c:pt>
                <c:pt idx="146">
                  <c:v>12.49507</c:v>
                </c:pt>
                <c:pt idx="147">
                  <c:v>13.62247</c:v>
                </c:pt>
                <c:pt idx="148">
                  <c:v>14.78566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598-4380-9A7E-A30A7920B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3281519"/>
        <c:axId val="533428895"/>
      </c:scatterChart>
      <c:valAx>
        <c:axId val="523281519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rgbClr val="E6E6E6"/>
              </a:solidFill>
              <a:prstDash val="sysDot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 sz="1100">
                    <a:latin typeface="Segoe UI" panose="020B0502040204020203" pitchFamily="34" charset="0"/>
                    <a:cs typeface="Segoe UI" panose="020B0502040204020203" pitchFamily="34" charset="0"/>
                  </a:rPr>
                  <a:t>Operational Strength</a:t>
                </a:r>
                <a:r>
                  <a:rPr lang="en-US" sz="1100" baseline="0">
                    <a:latin typeface="Segoe UI" panose="020B0502040204020203" pitchFamily="34" charset="0"/>
                    <a:cs typeface="Segoe UI" panose="020B0502040204020203" pitchFamily="34" charset="0"/>
                  </a:rPr>
                  <a:t> Index</a:t>
                </a:r>
                <a:endParaRPr lang="en-US" sz="1100"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3428895"/>
        <c:crosses val="autoZero"/>
        <c:crossBetween val="midCat"/>
      </c:valAx>
      <c:valAx>
        <c:axId val="533428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 sz="1100">
                    <a:latin typeface="Segoe UI" panose="020B0502040204020203" pitchFamily="34" charset="0"/>
                    <a:cs typeface="Segoe UI" panose="020B0502040204020203" pitchFamily="34" charset="0"/>
                  </a:rPr>
                  <a:t>Tax revenue as percentage of GDP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328151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000956947752728E-2"/>
          <c:y val="2.3767119015007547E-2"/>
          <c:w val="0.91976596386482068"/>
          <c:h val="0.75652518630982912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'Figure 17'!$A$5</c:f>
              <c:strCache>
                <c:ptCount val="1"/>
                <c:pt idx="0">
                  <c:v>All Countries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B0F0"/>
              </a:solidFill>
              <a:prstDash val="solid"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solidFill>
                  <a:srgbClr val="0F9ED5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49B3-447D-80D8-A1201934820A}"/>
              </c:ext>
            </c:extLst>
          </c:dPt>
          <c:dLbls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17'!$B$1:$H$1</c:f>
              <c:strCache>
                <c:ptCount val="7"/>
                <c:pt idx="0">
                  <c:v>Compliance Management</c:v>
                </c:pt>
                <c:pt idx="1">
                  <c:v>Digitalization</c:v>
                </c:pt>
                <c:pt idx="2">
                  <c:v>Governance</c:v>
                </c:pt>
                <c:pt idx="3">
                  <c:v>HR Management and Development</c:v>
                </c:pt>
                <c:pt idx="4">
                  <c:v>Management Autonomy</c:v>
                </c:pt>
                <c:pt idx="5">
                  <c:v>Public Trust</c:v>
                </c:pt>
                <c:pt idx="6">
                  <c:v>Taxpayer Service</c:v>
                </c:pt>
              </c:strCache>
            </c:strRef>
          </c:cat>
          <c:val>
            <c:numRef>
              <c:f>'Figure 17'!$B$5:$H$5</c:f>
              <c:numCache>
                <c:formatCode>General</c:formatCode>
                <c:ptCount val="7"/>
                <c:pt idx="0">
                  <c:v>61.8</c:v>
                </c:pt>
                <c:pt idx="1">
                  <c:v>55.7</c:v>
                </c:pt>
                <c:pt idx="2">
                  <c:v>73</c:v>
                </c:pt>
                <c:pt idx="3">
                  <c:v>63</c:v>
                </c:pt>
                <c:pt idx="4">
                  <c:v>71.599999999999994</c:v>
                </c:pt>
                <c:pt idx="5">
                  <c:v>48</c:v>
                </c:pt>
                <c:pt idx="6">
                  <c:v>62.9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B3-447D-80D8-A1201934820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3196351"/>
        <c:axId val="183193951"/>
      </c:barChart>
      <c:scatterChart>
        <c:scatterStyle val="lineMarker"/>
        <c:varyColors val="0"/>
        <c:ser>
          <c:idx val="0"/>
          <c:order val="0"/>
          <c:tx>
            <c:strRef>
              <c:f>'Figure 17'!$A$2</c:f>
              <c:strCache>
                <c:ptCount val="1"/>
                <c:pt idx="0">
                  <c:v>AEs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0070C0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70C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'Figure 17'!$B$1:$H$1</c:f>
              <c:strCache>
                <c:ptCount val="7"/>
                <c:pt idx="0">
                  <c:v>Compliance Management</c:v>
                </c:pt>
                <c:pt idx="1">
                  <c:v>Digitalization</c:v>
                </c:pt>
                <c:pt idx="2">
                  <c:v>Governance</c:v>
                </c:pt>
                <c:pt idx="3">
                  <c:v>HR Management and Development</c:v>
                </c:pt>
                <c:pt idx="4">
                  <c:v>Management Autonomy</c:v>
                </c:pt>
                <c:pt idx="5">
                  <c:v>Public Trust</c:v>
                </c:pt>
                <c:pt idx="6">
                  <c:v>Taxpayer Service</c:v>
                </c:pt>
              </c:strCache>
            </c:strRef>
          </c:xVal>
          <c:yVal>
            <c:numRef>
              <c:f>'Figure 17'!$B$2:$H$2</c:f>
              <c:numCache>
                <c:formatCode>General</c:formatCode>
                <c:ptCount val="7"/>
                <c:pt idx="0">
                  <c:v>70.099999999999994</c:v>
                </c:pt>
                <c:pt idx="1">
                  <c:v>73.599999999999994</c:v>
                </c:pt>
                <c:pt idx="2">
                  <c:v>83</c:v>
                </c:pt>
                <c:pt idx="3">
                  <c:v>81</c:v>
                </c:pt>
                <c:pt idx="4">
                  <c:v>84.2</c:v>
                </c:pt>
                <c:pt idx="5">
                  <c:v>64.8</c:v>
                </c:pt>
                <c:pt idx="6">
                  <c:v>74.3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9B3-447D-80D8-A1201934820A}"/>
            </c:ext>
          </c:extLst>
        </c:ser>
        <c:ser>
          <c:idx val="1"/>
          <c:order val="1"/>
          <c:tx>
            <c:strRef>
              <c:f>'Figure 17'!$A$3</c:f>
              <c:strCache>
                <c:ptCount val="1"/>
                <c:pt idx="0">
                  <c:v>EMEs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7"/>
            <c:spPr>
              <a:solidFill>
                <a:schemeClr val="accent2"/>
              </a:solidFill>
              <a:ln w="22225">
                <a:solidFill>
                  <a:schemeClr val="accent2"/>
                </a:solidFill>
              </a:ln>
              <a:effectLst/>
            </c:spPr>
          </c:marker>
          <c:dLbls>
            <c:dLbl>
              <c:idx val="4"/>
              <c:layout>
                <c:manualLayout>
                  <c:x val="3.8803551064708402E-3"/>
                  <c:y val="-9.13241844957062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9B3-447D-80D8-A120193482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chemeClr val="accent2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'Figure 17'!$B$1:$H$1</c:f>
              <c:strCache>
                <c:ptCount val="7"/>
                <c:pt idx="0">
                  <c:v>Compliance Management</c:v>
                </c:pt>
                <c:pt idx="1">
                  <c:v>Digitalization</c:v>
                </c:pt>
                <c:pt idx="2">
                  <c:v>Governance</c:v>
                </c:pt>
                <c:pt idx="3">
                  <c:v>HR Management and Development</c:v>
                </c:pt>
                <c:pt idx="4">
                  <c:v>Management Autonomy</c:v>
                </c:pt>
                <c:pt idx="5">
                  <c:v>Public Trust</c:v>
                </c:pt>
                <c:pt idx="6">
                  <c:v>Taxpayer Service</c:v>
                </c:pt>
              </c:strCache>
            </c:strRef>
          </c:xVal>
          <c:yVal>
            <c:numRef>
              <c:f>'Figure 17'!$B$3:$H$3</c:f>
              <c:numCache>
                <c:formatCode>General</c:formatCode>
                <c:ptCount val="7"/>
                <c:pt idx="0">
                  <c:v>59.2</c:v>
                </c:pt>
                <c:pt idx="1">
                  <c:v>51.5</c:v>
                </c:pt>
                <c:pt idx="2">
                  <c:v>69.599999999999994</c:v>
                </c:pt>
                <c:pt idx="3">
                  <c:v>58.6</c:v>
                </c:pt>
                <c:pt idx="4">
                  <c:v>68.7</c:v>
                </c:pt>
                <c:pt idx="5">
                  <c:v>42.8</c:v>
                </c:pt>
                <c:pt idx="6">
                  <c:v>58.9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49B3-447D-80D8-A1201934820A}"/>
            </c:ext>
          </c:extLst>
        </c:ser>
        <c:ser>
          <c:idx val="2"/>
          <c:order val="2"/>
          <c:tx>
            <c:strRef>
              <c:f>'Figure 17'!$A$4</c:f>
              <c:strCache>
                <c:ptCount val="1"/>
                <c:pt idx="0">
                  <c:v>LIDCs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8803551064709352E-3"/>
                  <c:y val="-4.79451968602457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9B3-447D-80D8-A1201934820A}"/>
                </c:ext>
              </c:extLst>
            </c:dLbl>
            <c:dLbl>
              <c:idx val="2"/>
              <c:layout>
                <c:manualLayout>
                  <c:x val="-1.2934517021569783E-3"/>
                  <c:y val="-4.79451968602457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9B3-447D-80D8-A1201934820A}"/>
                </c:ext>
              </c:extLst>
            </c:dLbl>
            <c:dLbl>
              <c:idx val="5"/>
              <c:layout>
                <c:manualLayout>
                  <c:x val="1.2934517021569688E-2"/>
                  <c:y val="-2.28310461239266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9B3-447D-80D8-A1201934820A}"/>
                </c:ext>
              </c:extLst>
            </c:dLbl>
            <c:dLbl>
              <c:idx val="6"/>
              <c:layout>
                <c:manualLayout>
                  <c:x val="7.7607102129418704E-3"/>
                  <c:y val="-4.56620922478531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9B3-447D-80D8-A120193482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7030A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'Figure 17'!$B$1:$H$1</c:f>
              <c:strCache>
                <c:ptCount val="7"/>
                <c:pt idx="0">
                  <c:v>Compliance Management</c:v>
                </c:pt>
                <c:pt idx="1">
                  <c:v>Digitalization</c:v>
                </c:pt>
                <c:pt idx="2">
                  <c:v>Governance</c:v>
                </c:pt>
                <c:pt idx="3">
                  <c:v>HR Management and Development</c:v>
                </c:pt>
                <c:pt idx="4">
                  <c:v>Management Autonomy</c:v>
                </c:pt>
                <c:pt idx="5">
                  <c:v>Public Trust</c:v>
                </c:pt>
                <c:pt idx="6">
                  <c:v>Taxpayer Service</c:v>
                </c:pt>
              </c:strCache>
            </c:strRef>
          </c:xVal>
          <c:yVal>
            <c:numRef>
              <c:f>'Figure 17'!$B$4:$H$4</c:f>
              <c:numCache>
                <c:formatCode>General</c:formatCode>
                <c:ptCount val="7"/>
                <c:pt idx="0">
                  <c:v>59.8</c:v>
                </c:pt>
                <c:pt idx="1">
                  <c:v>48.8</c:v>
                </c:pt>
                <c:pt idx="2">
                  <c:v>71.3</c:v>
                </c:pt>
                <c:pt idx="3">
                  <c:v>56.5</c:v>
                </c:pt>
                <c:pt idx="4">
                  <c:v>66.7</c:v>
                </c:pt>
                <c:pt idx="5">
                  <c:v>43.8</c:v>
                </c:pt>
                <c:pt idx="6">
                  <c:v>61.1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49B3-447D-80D8-A1201934820A}"/>
            </c:ext>
          </c:extLst>
        </c:ser>
        <c:ser>
          <c:idx val="4"/>
          <c:order val="4"/>
          <c:tx>
            <c:strRef>
              <c:f>'Figure 17'!$A$6</c:f>
              <c:strCache>
                <c:ptCount val="1"/>
                <c:pt idx="0">
                  <c:v>FCS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1.1641065319412782E-2"/>
                  <c:y val="-2.28310461239265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9B3-447D-80D8-A1201934820A}"/>
                </c:ext>
              </c:extLst>
            </c:dLbl>
            <c:dLbl>
              <c:idx val="1"/>
              <c:layout>
                <c:manualLayout>
                  <c:x val="1.810832383019769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9B3-447D-80D8-A1201934820A}"/>
                </c:ext>
              </c:extLst>
            </c:dLbl>
            <c:dLbl>
              <c:idx val="2"/>
              <c:layout>
                <c:manualLayout>
                  <c:x val="1.2934517021569784E-2"/>
                  <c:y val="3.42465691858898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9B3-447D-80D8-A1201934820A}"/>
                </c:ext>
              </c:extLst>
            </c:dLbl>
            <c:dLbl>
              <c:idx val="4"/>
              <c:layout>
                <c:manualLayout>
                  <c:x val="1.0347613617255733E-2"/>
                  <c:y val="3.42465691858898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9B3-447D-80D8-A1201934820A}"/>
                </c:ext>
              </c:extLst>
            </c:dLbl>
            <c:dLbl>
              <c:idx val="6"/>
              <c:layout>
                <c:manualLayout>
                  <c:x val="1.4227968723726763E-2"/>
                  <c:y val="-8.371286872952765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9B3-447D-80D8-A120193482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'Figure 17'!$B$1:$H$1</c:f>
              <c:strCache>
                <c:ptCount val="7"/>
                <c:pt idx="0">
                  <c:v>Compliance Management</c:v>
                </c:pt>
                <c:pt idx="1">
                  <c:v>Digitalization</c:v>
                </c:pt>
                <c:pt idx="2">
                  <c:v>Governance</c:v>
                </c:pt>
                <c:pt idx="3">
                  <c:v>HR Management and Development</c:v>
                </c:pt>
                <c:pt idx="4">
                  <c:v>Management Autonomy</c:v>
                </c:pt>
                <c:pt idx="5">
                  <c:v>Public Trust</c:v>
                </c:pt>
                <c:pt idx="6">
                  <c:v>Taxpayer Service</c:v>
                </c:pt>
              </c:strCache>
            </c:strRef>
          </c:xVal>
          <c:yVal>
            <c:numRef>
              <c:f>'Figure 17'!$B$6:$H$6</c:f>
              <c:numCache>
                <c:formatCode>General</c:formatCode>
                <c:ptCount val="7"/>
                <c:pt idx="0">
                  <c:v>52.7</c:v>
                </c:pt>
                <c:pt idx="1">
                  <c:v>40</c:v>
                </c:pt>
                <c:pt idx="2">
                  <c:v>69.3</c:v>
                </c:pt>
                <c:pt idx="3">
                  <c:v>46.4</c:v>
                </c:pt>
                <c:pt idx="4">
                  <c:v>51.9</c:v>
                </c:pt>
                <c:pt idx="5">
                  <c:v>35.4</c:v>
                </c:pt>
                <c:pt idx="6">
                  <c:v>50.5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49B3-447D-80D8-A1201934820A}"/>
            </c:ext>
          </c:extLst>
        </c:ser>
        <c:ser>
          <c:idx val="5"/>
          <c:order val="5"/>
          <c:tx>
            <c:strRef>
              <c:f>'Figure 17'!$A$7</c:f>
              <c:strCache>
                <c:ptCount val="1"/>
                <c:pt idx="0">
                  <c:v>SDS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rgbClr val="4EA72E"/>
              </a:solidFill>
              <a:ln w="9525">
                <a:solidFill>
                  <a:srgbClr val="002060"/>
                </a:solidFill>
              </a:ln>
              <a:effectLst/>
            </c:spPr>
          </c:marker>
          <c:dLbls>
            <c:dLbl>
              <c:idx val="4"/>
              <c:layout>
                <c:manualLayout>
                  <c:x val="1.0347613617255733E-2"/>
                  <c:y val="-1.82648368991412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9B3-447D-80D8-A120193482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chemeClr val="accent6">
                        <a:lumMod val="7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'Figure 17'!$B$1:$H$1</c:f>
              <c:strCache>
                <c:ptCount val="7"/>
                <c:pt idx="0">
                  <c:v>Compliance Management</c:v>
                </c:pt>
                <c:pt idx="1">
                  <c:v>Digitalization</c:v>
                </c:pt>
                <c:pt idx="2">
                  <c:v>Governance</c:v>
                </c:pt>
                <c:pt idx="3">
                  <c:v>HR Management and Development</c:v>
                </c:pt>
                <c:pt idx="4">
                  <c:v>Management Autonomy</c:v>
                </c:pt>
                <c:pt idx="5">
                  <c:v>Public Trust</c:v>
                </c:pt>
                <c:pt idx="6">
                  <c:v>Taxpayer Service</c:v>
                </c:pt>
              </c:strCache>
            </c:strRef>
          </c:xVal>
          <c:yVal>
            <c:numRef>
              <c:f>'Figure 17'!$B$7:$H$7</c:f>
              <c:numCache>
                <c:formatCode>General</c:formatCode>
                <c:ptCount val="7"/>
                <c:pt idx="0">
                  <c:v>48.9</c:v>
                </c:pt>
                <c:pt idx="1">
                  <c:v>33.4</c:v>
                </c:pt>
                <c:pt idx="2">
                  <c:v>54.9</c:v>
                </c:pt>
                <c:pt idx="3">
                  <c:v>43.7</c:v>
                </c:pt>
                <c:pt idx="4">
                  <c:v>53.4</c:v>
                </c:pt>
                <c:pt idx="5">
                  <c:v>27.5</c:v>
                </c:pt>
                <c:pt idx="6">
                  <c:v>43.8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49B3-447D-80D8-A1201934820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83196351"/>
        <c:axId val="183193951"/>
      </c:scatterChart>
      <c:catAx>
        <c:axId val="183196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n-US"/>
          </a:p>
        </c:txPr>
        <c:crossAx val="183193951"/>
        <c:crosses val="autoZero"/>
        <c:auto val="1"/>
        <c:lblAlgn val="ctr"/>
        <c:lblOffset val="100"/>
        <c:noMultiLvlLbl val="0"/>
      </c:catAx>
      <c:valAx>
        <c:axId val="183193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n-US"/>
          </a:p>
        </c:txPr>
        <c:crossAx val="183196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889472534559336"/>
          <c:y val="0.9357676046696487"/>
          <c:w val="0.42037640873589627"/>
          <c:h val="6.42324888809138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190190174512622E-2"/>
          <c:y val="0.10821643286573146"/>
          <c:w val="0.91993014796571615"/>
          <c:h val="0.61220582898079623"/>
        </c:manualLayout>
      </c:layout>
      <c:barChart>
        <c:barDir val="col"/>
        <c:grouping val="clustered"/>
        <c:varyColors val="0"/>
        <c:ser>
          <c:idx val="4"/>
          <c:order val="0"/>
          <c:tx>
            <c:strRef>
              <c:f>'Figure 18 a, b, c'!$B$3</c:f>
              <c:strCache>
                <c:ptCount val="1"/>
                <c:pt idx="0">
                  <c:v>AEs</c:v>
                </c:pt>
              </c:strCache>
            </c:strRef>
          </c:tx>
          <c:spPr>
            <a:solidFill>
              <a:srgbClr val="CAEDFE">
                <a:lumMod val="50000"/>
              </a:srgb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CAEDFE">
                  <a:lumMod val="5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65F-4E03-A9EB-D1CCD25580CF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6B21C014-78BD-4E86-805F-A766D362AEA0}" type="VALUE">
                      <a:rPr lang="en-US" b="0"/>
                      <a:pPr/>
                      <a:t>[]</a:t>
                    </a:fld>
                    <a:endParaRPr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965F-4E03-A9EB-D1CCD25580C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420E645-6087-42FD-9FB4-F2FB3B1522D9}" type="VALUE">
                      <a:rPr lang="en-US" b="0"/>
                      <a:pPr/>
                      <a:t>[]</a:t>
                    </a:fld>
                    <a:endParaRPr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965F-4E03-A9EB-D1CCD25580C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0DEA4020-3198-47FB-AA50-30E0AE20639A}" type="VALUE">
                      <a:rPr lang="en-US" b="0"/>
                      <a:pPr/>
                      <a:t>[]</a:t>
                    </a:fld>
                    <a:endParaRPr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965F-4E03-A9EB-D1CCD25580CF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18 a, b, c'!$A$4:$A$6</c:f>
              <c:strCache>
                <c:ptCount val="3"/>
                <c:pt idx="0">
                  <c:v>LTO/P</c:v>
                </c:pt>
                <c:pt idx="1">
                  <c:v>Simplified tax regime</c:v>
                </c:pt>
                <c:pt idx="2">
                  <c:v>HNWI</c:v>
                </c:pt>
              </c:strCache>
            </c:strRef>
          </c:cat>
          <c:val>
            <c:numRef>
              <c:f>'Figure 18 a, b, c'!$B$4:$B$6</c:f>
              <c:numCache>
                <c:formatCode>General</c:formatCode>
                <c:ptCount val="3"/>
                <c:pt idx="0">
                  <c:v>78.378378380000001</c:v>
                </c:pt>
                <c:pt idx="1">
                  <c:v>51.351351350000002</c:v>
                </c:pt>
                <c:pt idx="2">
                  <c:v>40.540540540000002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4-965F-4E03-A9EB-D1CCD25580CF}"/>
            </c:ext>
          </c:extLst>
        </c:ser>
        <c:ser>
          <c:idx val="3"/>
          <c:order val="1"/>
          <c:tx>
            <c:strRef>
              <c:f>'Figure 18 a, b, c'!$C$3</c:f>
              <c:strCache>
                <c:ptCount val="1"/>
                <c:pt idx="0">
                  <c:v>EMEs</c:v>
                </c:pt>
              </c:strCache>
            </c:strRef>
          </c:tx>
          <c:spPr>
            <a:solidFill>
              <a:srgbClr val="F2A900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C8D28849-95C2-44BD-A256-51B3CA6F5C4A}" type="VALUE">
                      <a:rPr lang="en-US" b="0"/>
                      <a:pPr/>
                      <a:t>[]</a:t>
                    </a:fld>
                    <a:endParaRPr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965F-4E03-A9EB-D1CCD25580C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B85175D9-339F-499B-BA30-9C99EBA508F6}" type="VALUE">
                      <a:rPr lang="en-US" b="0"/>
                      <a:pPr/>
                      <a:t>[]</a:t>
                    </a:fld>
                    <a:endParaRPr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965F-4E03-A9EB-D1CCD25580C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96162A9C-867B-4B70-A63F-02B8E29FAA57}" type="VALUE">
                      <a:rPr lang="en-US" b="0"/>
                      <a:pPr/>
                      <a:t>[]</a:t>
                    </a:fld>
                    <a:endParaRPr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965F-4E03-A9EB-D1CCD25580CF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18 a, b, c'!$A$4:$A$6</c:f>
              <c:strCache>
                <c:ptCount val="3"/>
                <c:pt idx="0">
                  <c:v>LTO/P</c:v>
                </c:pt>
                <c:pt idx="1">
                  <c:v>Simplified tax regime</c:v>
                </c:pt>
                <c:pt idx="2">
                  <c:v>HNWI</c:v>
                </c:pt>
              </c:strCache>
            </c:strRef>
          </c:cat>
          <c:val>
            <c:numRef>
              <c:f>'Figure 18 a, b, c'!$C$4:$C$6</c:f>
              <c:numCache>
                <c:formatCode>General</c:formatCode>
                <c:ptCount val="3"/>
                <c:pt idx="0">
                  <c:v>86.746987950000005</c:v>
                </c:pt>
                <c:pt idx="1">
                  <c:v>61.445783130000002</c:v>
                </c:pt>
                <c:pt idx="2">
                  <c:v>25.301204819999999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8-965F-4E03-A9EB-D1CCD25580CF}"/>
            </c:ext>
          </c:extLst>
        </c:ser>
        <c:ser>
          <c:idx val="0"/>
          <c:order val="2"/>
          <c:tx>
            <c:strRef>
              <c:f>'Figure 18 a, b, c'!$D$3</c:f>
              <c:strCache>
                <c:ptCount val="1"/>
                <c:pt idx="0">
                  <c:v>LIDCs</c:v>
                </c:pt>
              </c:strCache>
            </c:strRef>
          </c:tx>
          <c:spPr>
            <a:solidFill>
              <a:srgbClr val="8031A7"/>
            </a:solidFill>
            <a:ln>
              <a:noFill/>
            </a:ln>
            <a:effectLst/>
          </c:spPr>
          <c:invertIfNegative val="0"/>
          <c:dLbls>
            <c:dLbl>
              <c:idx val="3"/>
              <c:tx>
                <c:rich>
                  <a:bodyPr/>
                  <a:lstStyle/>
                  <a:p>
                    <a:fld id="{92FF79F3-22EC-4F9B-BFA5-8095C5E2140E}" type="VALUE">
                      <a:rPr lang="en-US"/>
                      <a:pPr/>
                      <a:t>[]</a:t>
                    </a:fld>
                    <a:endParaRPr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965F-4E03-A9EB-D1CCD25580CF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18 a, b, c'!$A$4:$A$6</c:f>
              <c:strCache>
                <c:ptCount val="3"/>
                <c:pt idx="0">
                  <c:v>LTO/P</c:v>
                </c:pt>
                <c:pt idx="1">
                  <c:v>Simplified tax regime</c:v>
                </c:pt>
                <c:pt idx="2">
                  <c:v>HNWI</c:v>
                </c:pt>
              </c:strCache>
            </c:strRef>
          </c:cat>
          <c:val>
            <c:numRef>
              <c:f>'Figure 18 a, b, c'!$D$4:$D$6</c:f>
              <c:numCache>
                <c:formatCode>General</c:formatCode>
                <c:ptCount val="3"/>
                <c:pt idx="0">
                  <c:v>91.304347829999998</c:v>
                </c:pt>
                <c:pt idx="1">
                  <c:v>84.782608699999997</c:v>
                </c:pt>
                <c:pt idx="2">
                  <c:v>23.913043479999999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65F-4E03-A9EB-D1CCD25580C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46272832"/>
        <c:axId val="1346273792"/>
        <c:extLst/>
      </c:barChart>
      <c:catAx>
        <c:axId val="13462728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2022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6273792"/>
        <c:crosses val="autoZero"/>
        <c:auto val="1"/>
        <c:lblAlgn val="ctr"/>
        <c:lblOffset val="100"/>
        <c:noMultiLvlLbl val="0"/>
      </c:catAx>
      <c:valAx>
        <c:axId val="134627379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6272832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7"/>
          <c:order val="2"/>
          <c:tx>
            <c:strRef>
              <c:f>'Figure 18 a, b, c'!$A$28</c:f>
              <c:strCache>
                <c:ptCount val="1"/>
                <c:pt idx="0">
                  <c:v>LIDCs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'Figure 18 a, b, c'!$B$25:$H$25</c15:sqref>
                  </c15:fullRef>
                </c:ext>
              </c:extLst>
              <c:f>'Figure 18 a, b, c'!$F$25</c:f>
              <c:strCache>
                <c:ptCount val="1"/>
                <c:pt idx="0">
                  <c:v>Percentage of net revenue collected through LTO/P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18 a, b, c'!$B$28:$H$28</c15:sqref>
                  </c15:fullRef>
                </c:ext>
              </c:extLst>
              <c:f>'Figure 18 a, b, c'!$F$28</c:f>
              <c:numCache>
                <c:formatCode>0.0</c:formatCode>
                <c:ptCount val="1"/>
                <c:pt idx="0">
                  <c:v>63.133421052631569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D4-41D2-9108-107FA1CADF0F}"/>
            </c:ext>
          </c:extLst>
        </c:ser>
        <c:ser>
          <c:idx val="8"/>
          <c:order val="3"/>
          <c:tx>
            <c:strRef>
              <c:f>'Figure 18 a, b, c'!$A$29</c:f>
              <c:strCache>
                <c:ptCount val="1"/>
                <c:pt idx="0">
                  <c:v>EMEs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'Figure 18 a, b, c'!$B$25:$H$25</c15:sqref>
                  </c15:fullRef>
                </c:ext>
              </c:extLst>
              <c:f>'Figure 18 a, b, c'!$F$25</c:f>
              <c:strCache>
                <c:ptCount val="1"/>
                <c:pt idx="0">
                  <c:v>Percentage of net revenue collected through LTO/P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18 a, b, c'!$B$29:$H$29</c15:sqref>
                  </c15:fullRef>
                </c:ext>
              </c:extLst>
              <c:f>'Figure 18 a, b, c'!$F$29</c:f>
              <c:numCache>
                <c:formatCode>0.0</c:formatCode>
                <c:ptCount val="1"/>
                <c:pt idx="0">
                  <c:v>52.986617647058836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D4-41D2-9108-107FA1CADF0F}"/>
            </c:ext>
          </c:extLst>
        </c:ser>
        <c:ser>
          <c:idx val="9"/>
          <c:order val="4"/>
          <c:tx>
            <c:strRef>
              <c:f>'Figure 18 a, b, c'!$A$30</c:f>
              <c:strCache>
                <c:ptCount val="1"/>
                <c:pt idx="0">
                  <c:v>AEs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'Figure 18 a, b, c'!$B$25:$H$25</c15:sqref>
                  </c15:fullRef>
                </c:ext>
              </c:extLst>
              <c:f>'Figure 18 a, b, c'!$F$25</c:f>
              <c:strCache>
                <c:ptCount val="1"/>
                <c:pt idx="0">
                  <c:v>Percentage of net revenue collected through LTO/P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18 a, b, c'!$B$30:$H$30</c15:sqref>
                  </c15:fullRef>
                </c:ext>
              </c:extLst>
              <c:f>'Figure 18 a, b, c'!$F$30</c:f>
              <c:numCache>
                <c:formatCode>0.0</c:formatCode>
                <c:ptCount val="1"/>
                <c:pt idx="0">
                  <c:v>41.527500000000003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D4-41D2-9108-107FA1CAD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6817007"/>
        <c:axId val="1086822287"/>
        <c:extLst>
          <c:ext xmlns:c15="http://schemas.microsoft.com/office/drawing/2012/chart" uri="{02D57815-91ED-43cb-92C2-25804820EDAC}">
            <c15:filteredBarSeries>
              <c15:ser>
                <c:idx val="5"/>
                <c:order val="0"/>
                <c:tx>
                  <c:strRef>
                    <c:extLst>
                      <c:ext uri="{02D57815-91ED-43cb-92C2-25804820EDAC}">
                        <c15:formulaRef>
                          <c15:sqref>'Figure 18 a, b, c'!$A$26</c15:sqref>
                        </c15:formulaRef>
                      </c:ext>
                    </c:extLst>
                    <c:strCache>
                      <c:ptCount val="1"/>
                      <c:pt idx="0">
                        <c:v>LATAM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'Figure 18 a, b, c'!$B$25:$H$25</c15:sqref>
                        </c15:fullRef>
                        <c15:formulaRef>
                          <c15:sqref>'Figure 18 a, b, c'!$F$25</c15:sqref>
                        </c15:formulaRef>
                      </c:ext>
                    </c:extLst>
                    <c:strCache>
                      <c:ptCount val="1"/>
                      <c:pt idx="0">
                        <c:v>Percentage of net revenue collected through LTO/P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'Figure 18 a, b, c'!$B$26:$H$26</c15:sqref>
                        </c15:fullRef>
                        <c15:formulaRef>
                          <c15:sqref>'Figure 18 a, b, c'!$F$26</c15:sqref>
                        </c15:formulaRef>
                      </c:ext>
                    </c:extLst>
                    <c:numCache>
                      <c:formatCode>0.0</c:formatCode>
                      <c:ptCount val="1"/>
                      <c:pt idx="0">
                        <c:v>59.573749999999997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35D4-41D2-9108-107FA1CADF0F}"/>
                  </c:ext>
                </c:extLst>
              </c15:ser>
            </c15:filteredBarSeries>
            <c15:filteredBarSeries>
              <c15:ser>
                <c:idx val="6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18 a, b, c'!$A$27</c15:sqref>
                        </c15:formulaRef>
                      </c:ext>
                    </c:extLst>
                    <c:strCache>
                      <c:ptCount val="1"/>
                      <c:pt idx="0">
                        <c:v>ALL</c:v>
                      </c:pt>
                    </c:strCache>
                  </c:strRef>
                </c:tx>
                <c:spPr>
                  <a:solidFill>
                    <a:schemeClr val="bg1">
                      <a:lumMod val="75000"/>
                    </a:schemeClr>
                  </a:solidFill>
                  <a:ln>
                    <a:solidFill>
                      <a:schemeClr val="bg1">
                        <a:lumMod val="65000"/>
                      </a:schemeClr>
                    </a:solidFill>
                  </a:ln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'Figure 18 a, b, c'!$B$25:$H$25</c15:sqref>
                        </c15:fullRef>
                        <c15:formulaRef>
                          <c15:sqref>'Figure 18 a, b, c'!$F$25</c15:sqref>
                        </c15:formulaRef>
                      </c:ext>
                    </c:extLst>
                    <c:strCache>
                      <c:ptCount val="1"/>
                      <c:pt idx="0">
                        <c:v>Percentage of net revenue collected through LTO/P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'Figure 18 a, b, c'!$B$27:$H$27</c15:sqref>
                        </c15:fullRef>
                        <c15:formulaRef>
                          <c15:sqref>'Figure 18 a, b, c'!$F$27</c15:sqref>
                        </c15:formulaRef>
                      </c:ext>
                    </c:extLst>
                    <c:numCache>
                      <c:formatCode>0.0</c:formatCode>
                      <c:ptCount val="1"/>
                      <c:pt idx="0">
                        <c:v>53.837076923076943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5D4-41D2-9108-107FA1CADF0F}"/>
                  </c:ext>
                </c:extLst>
              </c15:ser>
            </c15:filteredBarSeries>
          </c:ext>
        </c:extLst>
      </c:barChart>
      <c:catAx>
        <c:axId val="10868170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6822287"/>
        <c:crosses val="autoZero"/>
        <c:auto val="1"/>
        <c:lblAlgn val="ctr"/>
        <c:lblOffset val="100"/>
        <c:noMultiLvlLbl val="0"/>
      </c:catAx>
      <c:valAx>
        <c:axId val="10868222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6817007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ln>
      <a:solidFill>
        <a:srgbClr val="FFFFFF">
          <a:lumMod val="85000"/>
        </a:srgbClr>
      </a:solidFill>
    </a:ln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'Figure 18 a, b, c'!$A$28</c:f>
              <c:strCache>
                <c:ptCount val="1"/>
                <c:pt idx="0">
                  <c:v>LIDCs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18 a, b, c'!$B$25:$E$25</c:f>
              <c:strCache>
                <c:ptCount val="4"/>
                <c:pt idx="0">
                  <c:v>Corporate TPs managed through LTO/P as percent of active CIT taxpayers</c:v>
                </c:pt>
                <c:pt idx="1">
                  <c:v>Percent FTEs in LTO/P</c:v>
                </c:pt>
                <c:pt idx="2">
                  <c:v>Percent auditors in LTO/P</c:v>
                </c:pt>
                <c:pt idx="3">
                  <c:v>Percent of all audits undertaken in LTO/P</c:v>
                </c:pt>
              </c:strCache>
            </c:strRef>
          </c:cat>
          <c:val>
            <c:numRef>
              <c:f>'Figure 18 a, b, c'!$B$28:$E$28</c:f>
              <c:numCache>
                <c:formatCode>0.0</c:formatCode>
                <c:ptCount val="4"/>
                <c:pt idx="0">
                  <c:v>4.9373826856846099</c:v>
                </c:pt>
                <c:pt idx="1">
                  <c:v>7.7757189621592637</c:v>
                </c:pt>
                <c:pt idx="2">
                  <c:v>26.288296431412729</c:v>
                </c:pt>
                <c:pt idx="3">
                  <c:v>27.056066803806381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36-4373-9D07-C649FE51D704}"/>
            </c:ext>
          </c:extLst>
        </c:ser>
        <c:ser>
          <c:idx val="3"/>
          <c:order val="3"/>
          <c:tx>
            <c:strRef>
              <c:f>'Figure 18 a, b, c'!$A$29</c:f>
              <c:strCache>
                <c:ptCount val="1"/>
                <c:pt idx="0">
                  <c:v>EMEs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18 a, b, c'!$B$25:$E$25</c:f>
              <c:strCache>
                <c:ptCount val="4"/>
                <c:pt idx="0">
                  <c:v>Corporate TPs managed through LTO/P as percent of active CIT taxpayers</c:v>
                </c:pt>
                <c:pt idx="1">
                  <c:v>Percent FTEs in LTO/P</c:v>
                </c:pt>
                <c:pt idx="2">
                  <c:v>Percent auditors in LTO/P</c:v>
                </c:pt>
                <c:pt idx="3">
                  <c:v>Percent of all audits undertaken in LTO/P</c:v>
                </c:pt>
              </c:strCache>
            </c:strRef>
          </c:cat>
          <c:val>
            <c:numRef>
              <c:f>'Figure 18 a, b, c'!$B$29:$E$29</c:f>
              <c:numCache>
                <c:formatCode>0.0</c:formatCode>
                <c:ptCount val="4"/>
                <c:pt idx="0">
                  <c:v>5.5272148836270958</c:v>
                </c:pt>
                <c:pt idx="1">
                  <c:v>7.7249965041143991</c:v>
                </c:pt>
                <c:pt idx="2">
                  <c:v>18.92579071652132</c:v>
                </c:pt>
                <c:pt idx="3">
                  <c:v>13.954135618932956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36-4373-9D07-C649FE51D704}"/>
            </c:ext>
          </c:extLst>
        </c:ser>
        <c:ser>
          <c:idx val="4"/>
          <c:order val="4"/>
          <c:tx>
            <c:strRef>
              <c:f>'Figure 18 a, b, c'!$A$30</c:f>
              <c:strCache>
                <c:ptCount val="1"/>
                <c:pt idx="0">
                  <c:v>AEs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18 a, b, c'!$B$25:$E$25</c:f>
              <c:strCache>
                <c:ptCount val="4"/>
                <c:pt idx="0">
                  <c:v>Corporate TPs managed through LTO/P as percent of active CIT taxpayers</c:v>
                </c:pt>
                <c:pt idx="1">
                  <c:v>Percent FTEs in LTO/P</c:v>
                </c:pt>
                <c:pt idx="2">
                  <c:v>Percent auditors in LTO/P</c:v>
                </c:pt>
                <c:pt idx="3">
                  <c:v>Percent of all audits undertaken in LTO/P</c:v>
                </c:pt>
              </c:strCache>
            </c:strRef>
          </c:cat>
          <c:val>
            <c:numRef>
              <c:f>'Figure 18 a, b, c'!$B$30:$E$30</c:f>
              <c:numCache>
                <c:formatCode>0.0</c:formatCode>
                <c:ptCount val="4"/>
                <c:pt idx="0">
                  <c:v>2.5160423435859447</c:v>
                </c:pt>
                <c:pt idx="1">
                  <c:v>3.7141151195966025</c:v>
                </c:pt>
                <c:pt idx="2">
                  <c:v>10.222148354572756</c:v>
                </c:pt>
                <c:pt idx="3">
                  <c:v>2.8257501033448187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36-4373-9D07-C649FE51D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6817007"/>
        <c:axId val="108682228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'Figure 18 a, b, c'!$A$26</c15:sqref>
                        </c15:formulaRef>
                      </c:ext>
                    </c:extLst>
                    <c:strCache>
                      <c:ptCount val="1"/>
                      <c:pt idx="0">
                        <c:v>LATAM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'Figure 18 a, b, c'!$B$25:$E$25</c15:sqref>
                        </c15:formulaRef>
                      </c:ext>
                    </c:extLst>
                    <c:strCache>
                      <c:ptCount val="4"/>
                      <c:pt idx="0">
                        <c:v>Corporate TPs managed through LTO/P as percent of active CIT taxpayers</c:v>
                      </c:pt>
                      <c:pt idx="1">
                        <c:v>Percent FTEs in LTO/P</c:v>
                      </c:pt>
                      <c:pt idx="2">
                        <c:v>Percent auditors in LTO/P</c:v>
                      </c:pt>
                      <c:pt idx="3">
                        <c:v>Percent of all audits undertaken in LTO/P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'Figure 18 a, b, c'!$B$26:$E$26</c15:sqref>
                        </c15:formulaRef>
                      </c:ext>
                    </c:extLst>
                    <c:numCache>
                      <c:formatCode>0.0</c:formatCode>
                      <c:ptCount val="4"/>
                      <c:pt idx="0">
                        <c:v>2.3297464637108733</c:v>
                      </c:pt>
                      <c:pt idx="1">
                        <c:v>7.0509446742968658</c:v>
                      </c:pt>
                      <c:pt idx="2">
                        <c:v>13.620232384274772</c:v>
                      </c:pt>
                      <c:pt idx="3">
                        <c:v>13.227112306632579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4D36-4373-9D07-C649FE51D704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18 a, b, c'!$A$27</c15:sqref>
                        </c15:formulaRef>
                      </c:ext>
                    </c:extLst>
                    <c:strCache>
                      <c:ptCount val="1"/>
                      <c:pt idx="0">
                        <c:v>ALL</c:v>
                      </c:pt>
                    </c:strCache>
                  </c:strRef>
                </c:tx>
                <c:spPr>
                  <a:solidFill>
                    <a:schemeClr val="bg1">
                      <a:lumMod val="75000"/>
                    </a:schemeClr>
                  </a:solidFill>
                  <a:ln>
                    <a:solidFill>
                      <a:schemeClr val="bg1">
                        <a:lumMod val="65000"/>
                      </a:schemeClr>
                    </a:solidFill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18 a, b, c'!$B$25:$E$25</c15:sqref>
                        </c15:formulaRef>
                      </c:ext>
                    </c:extLst>
                    <c:strCache>
                      <c:ptCount val="4"/>
                      <c:pt idx="0">
                        <c:v>Corporate TPs managed through LTO/P as percent of active CIT taxpayers</c:v>
                      </c:pt>
                      <c:pt idx="1">
                        <c:v>Percent FTEs in LTO/P</c:v>
                      </c:pt>
                      <c:pt idx="2">
                        <c:v>Percent auditors in LTO/P</c:v>
                      </c:pt>
                      <c:pt idx="3">
                        <c:v>Percent of all audits undertaken in LTO/P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18 a, b, c'!$B$27:$E$27</c15:sqref>
                        </c15:formulaRef>
                      </c:ext>
                    </c:extLst>
                    <c:numCache>
                      <c:formatCode>0.0</c:formatCode>
                      <c:ptCount val="4"/>
                      <c:pt idx="0">
                        <c:v>5.5147135045942699</c:v>
                      </c:pt>
                      <c:pt idx="1">
                        <c:v>6.8439174724263516</c:v>
                      </c:pt>
                      <c:pt idx="2">
                        <c:v>18.804039230953478</c:v>
                      </c:pt>
                      <c:pt idx="3">
                        <c:v>14.935831781334503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4D36-4373-9D07-C649FE51D704}"/>
                  </c:ext>
                </c:extLst>
              </c15:ser>
            </c15:filteredBarSeries>
          </c:ext>
        </c:extLst>
      </c:barChart>
      <c:catAx>
        <c:axId val="10868170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6822287"/>
        <c:crosses val="autoZero"/>
        <c:auto val="1"/>
        <c:lblAlgn val="ctr"/>
        <c:lblOffset val="100"/>
        <c:noMultiLvlLbl val="0"/>
      </c:catAx>
      <c:valAx>
        <c:axId val="10868222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68170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8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selectivity channel by economic group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19'!$C$3</c:f>
              <c:strCache>
                <c:ptCount val="1"/>
                <c:pt idx="0">
                  <c:v>Only documentary examination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FFC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19'!$B$4:$B$6</c:f>
              <c:strCache>
                <c:ptCount val="3"/>
                <c:pt idx="0">
                  <c:v>Low Income</c:v>
                </c:pt>
                <c:pt idx="1">
                  <c:v>Emerging Markets</c:v>
                </c:pt>
                <c:pt idx="2">
                  <c:v>Advanced Economies</c:v>
                </c:pt>
              </c:strCache>
            </c:strRef>
          </c:cat>
          <c:val>
            <c:numRef>
              <c:f>'Figure 19'!$C$4:$C$6</c:f>
              <c:numCache>
                <c:formatCode>0%</c:formatCode>
                <c:ptCount val="3"/>
                <c:pt idx="0">
                  <c:v>0.38</c:v>
                </c:pt>
                <c:pt idx="1">
                  <c:v>0.25</c:v>
                </c:pt>
                <c:pt idx="2">
                  <c:v>9.285714285714286E-2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32-4EFC-AE68-235509B504EB}"/>
            </c:ext>
          </c:extLst>
        </c:ser>
        <c:ser>
          <c:idx val="1"/>
          <c:order val="1"/>
          <c:tx>
            <c:strRef>
              <c:f>'Figure 19'!$D$3</c:f>
              <c:strCache>
                <c:ptCount val="1"/>
                <c:pt idx="0">
                  <c:v>Physical inspection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19'!$B$4:$B$6</c:f>
              <c:strCache>
                <c:ptCount val="3"/>
                <c:pt idx="0">
                  <c:v>Low Income</c:v>
                </c:pt>
                <c:pt idx="1">
                  <c:v>Emerging Markets</c:v>
                </c:pt>
                <c:pt idx="2">
                  <c:v>Advanced Economies</c:v>
                </c:pt>
              </c:strCache>
            </c:strRef>
          </c:cat>
          <c:val>
            <c:numRef>
              <c:f>'Figure 19'!$D$4:$D$6</c:f>
              <c:numCache>
                <c:formatCode>0%</c:formatCode>
                <c:ptCount val="3"/>
                <c:pt idx="0">
                  <c:v>0.45</c:v>
                </c:pt>
                <c:pt idx="1">
                  <c:v>0.17</c:v>
                </c:pt>
                <c:pt idx="2">
                  <c:v>3.2857142857142856E-2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32-4EFC-AE68-235509B504EB}"/>
            </c:ext>
          </c:extLst>
        </c:ser>
        <c:ser>
          <c:idx val="2"/>
          <c:order val="2"/>
          <c:tx>
            <c:strRef>
              <c:f>'Figure 19'!$E$3</c:f>
              <c:strCache>
                <c:ptCount val="1"/>
                <c:pt idx="0">
                  <c:v>Green -no examination</c:v>
                </c:pt>
              </c:strCache>
            </c:strRef>
          </c:tx>
          <c:spPr>
            <a:solidFill>
              <a:srgbClr val="78BE20">
                <a:lumMod val="75000"/>
              </a:srgbClr>
            </a:solidFill>
            <a:ln>
              <a:solidFill>
                <a:srgbClr val="78BE20">
                  <a:lumMod val="75000"/>
                </a:srgb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19'!$B$4:$B$6</c:f>
              <c:strCache>
                <c:ptCount val="3"/>
                <c:pt idx="0">
                  <c:v>Low Income</c:v>
                </c:pt>
                <c:pt idx="1">
                  <c:v>Emerging Markets</c:v>
                </c:pt>
                <c:pt idx="2">
                  <c:v>Advanced Economies</c:v>
                </c:pt>
              </c:strCache>
            </c:strRef>
          </c:cat>
          <c:val>
            <c:numRef>
              <c:f>'Figure 19'!$E$4:$E$6</c:f>
              <c:numCache>
                <c:formatCode>0%</c:formatCode>
                <c:ptCount val="3"/>
                <c:pt idx="0">
                  <c:v>0.17</c:v>
                </c:pt>
                <c:pt idx="1">
                  <c:v>0.57999999999999996</c:v>
                </c:pt>
                <c:pt idx="2">
                  <c:v>0.88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32-4EFC-AE68-235509B504E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1781799023"/>
        <c:axId val="1768860751"/>
      </c:barChart>
      <c:catAx>
        <c:axId val="1781799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8860751"/>
        <c:crosses val="autoZero"/>
        <c:auto val="1"/>
        <c:lblAlgn val="ctr"/>
        <c:lblOffset val="100"/>
        <c:noMultiLvlLbl val="0"/>
      </c:catAx>
      <c:valAx>
        <c:axId val="176886075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17990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7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Selectivity channels for imports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19'!$I$3</c:f>
              <c:strCache>
                <c:ptCount val="1"/>
                <c:pt idx="0">
                  <c:v>Only documentary examination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FFC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19'!$H$4:$H$7</c:f>
              <c:strCache>
                <c:ptCount val="4"/>
                <c:pt idx="0">
                  <c:v>AFR</c:v>
                </c:pt>
                <c:pt idx="1">
                  <c:v>APD</c:v>
                </c:pt>
                <c:pt idx="2">
                  <c:v>EUR</c:v>
                </c:pt>
                <c:pt idx="3">
                  <c:v>WHD</c:v>
                </c:pt>
              </c:strCache>
            </c:strRef>
          </c:cat>
          <c:val>
            <c:numRef>
              <c:f>'Figure 19'!$I$4:$I$7</c:f>
              <c:numCache>
                <c:formatCode>0%</c:formatCode>
                <c:ptCount val="4"/>
                <c:pt idx="0">
                  <c:v>0.34161999999999998</c:v>
                </c:pt>
                <c:pt idx="1">
                  <c:v>0.49</c:v>
                </c:pt>
                <c:pt idx="2">
                  <c:v>0.20801000000000003</c:v>
                </c:pt>
                <c:pt idx="3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D7-49E4-8672-8FBFC2BE0372}"/>
            </c:ext>
          </c:extLst>
        </c:ser>
        <c:ser>
          <c:idx val="1"/>
          <c:order val="1"/>
          <c:tx>
            <c:strRef>
              <c:f>'Figure 19'!$J$3</c:f>
              <c:strCache>
                <c:ptCount val="1"/>
                <c:pt idx="0">
                  <c:v>Physical inspection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19'!$H$4:$H$7</c:f>
              <c:strCache>
                <c:ptCount val="4"/>
                <c:pt idx="0">
                  <c:v>AFR</c:v>
                </c:pt>
                <c:pt idx="1">
                  <c:v>APD</c:v>
                </c:pt>
                <c:pt idx="2">
                  <c:v>EUR</c:v>
                </c:pt>
                <c:pt idx="3">
                  <c:v>WHD</c:v>
                </c:pt>
              </c:strCache>
            </c:strRef>
          </c:cat>
          <c:val>
            <c:numRef>
              <c:f>'Figure 19'!$J$4:$J$7</c:f>
              <c:numCache>
                <c:formatCode>0%</c:formatCode>
                <c:ptCount val="4"/>
                <c:pt idx="0">
                  <c:v>0.43800999999999995</c:v>
                </c:pt>
                <c:pt idx="1">
                  <c:v>0.19</c:v>
                </c:pt>
                <c:pt idx="2">
                  <c:v>5.2590000000000005E-2</c:v>
                </c:pt>
                <c:pt idx="3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D7-49E4-8672-8FBFC2BE0372}"/>
            </c:ext>
          </c:extLst>
        </c:ser>
        <c:ser>
          <c:idx val="2"/>
          <c:order val="2"/>
          <c:tx>
            <c:strRef>
              <c:f>'Figure 19'!$K$3</c:f>
              <c:strCache>
                <c:ptCount val="1"/>
                <c:pt idx="0">
                  <c:v>No inspection/examination</c:v>
                </c:pt>
              </c:strCache>
            </c:strRef>
          </c:tx>
          <c:spPr>
            <a:solidFill>
              <a:srgbClr val="78BE20">
                <a:lumMod val="75000"/>
              </a:srgbClr>
            </a:solidFill>
            <a:ln>
              <a:solidFill>
                <a:srgbClr val="78BE20">
                  <a:lumMod val="75000"/>
                </a:srgb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19'!$H$4:$H$7</c:f>
              <c:strCache>
                <c:ptCount val="4"/>
                <c:pt idx="0">
                  <c:v>AFR</c:v>
                </c:pt>
                <c:pt idx="1">
                  <c:v>APD</c:v>
                </c:pt>
                <c:pt idx="2">
                  <c:v>EUR</c:v>
                </c:pt>
                <c:pt idx="3">
                  <c:v>WHD</c:v>
                </c:pt>
              </c:strCache>
            </c:strRef>
          </c:cat>
          <c:val>
            <c:numRef>
              <c:f>'Figure 19'!$K$4:$K$7</c:f>
              <c:numCache>
                <c:formatCode>0%</c:formatCode>
                <c:ptCount val="4"/>
                <c:pt idx="0">
                  <c:v>0.22037000000000004</c:v>
                </c:pt>
                <c:pt idx="1">
                  <c:v>0.32</c:v>
                </c:pt>
                <c:pt idx="2">
                  <c:v>0.73940000000000017</c:v>
                </c:pt>
                <c:pt idx="3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D7-49E4-8672-8FBFC2BE037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1781799023"/>
        <c:axId val="1768860751"/>
      </c:barChart>
      <c:catAx>
        <c:axId val="1781799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8860751"/>
        <c:crosses val="autoZero"/>
        <c:auto val="1"/>
        <c:lblAlgn val="ctr"/>
        <c:lblOffset val="100"/>
        <c:noMultiLvlLbl val="0"/>
      </c:catAx>
      <c:valAx>
        <c:axId val="176886075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17990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="1"/>
              <a:t>Composition of Government's</a:t>
            </a:r>
            <a:r>
              <a:rPr lang="en-US" b="1" baseline="0"/>
              <a:t> </a:t>
            </a:r>
            <a:r>
              <a:rPr lang="en-US" b="1"/>
              <a:t>Revenue Share and Average Effective Tax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009279786553048"/>
          <c:y val="0.10009362635640694"/>
          <c:w val="0.79663415644157021"/>
          <c:h val="0.616480001566968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[12]DASHBOARD!$N$79</c:f>
              <c:strCache>
                <c:ptCount val="1"/>
                <c:pt idx="0">
                  <c:v>Bonuses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[11]DASHBOARD!$Q$78:$Z$78</c:f>
              <c:strCache>
                <c:ptCount val="10"/>
              </c:strCache>
            </c:strRef>
          </c:cat>
          <c:val>
            <c:numRef>
              <c:f>[11]DASHBOARD!$Q$79:$Z$79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0-32A5-4E8B-82EC-506244ECDD4C}"/>
            </c:ext>
          </c:extLst>
        </c:ser>
        <c:ser>
          <c:idx val="1"/>
          <c:order val="1"/>
          <c:tx>
            <c:strRef>
              <c:f>[12]DASHBOARD!$N$80</c:f>
              <c:strCache>
                <c:ptCount val="1"/>
                <c:pt idx="0">
                  <c:v>Royalties (total for all minerals)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[11]DASHBOARD!$Q$78:$Z$78</c:f>
              <c:strCache>
                <c:ptCount val="10"/>
              </c:strCache>
            </c:strRef>
          </c:cat>
          <c:val>
            <c:numRef>
              <c:f>[11]DASHBOARD!$Q$80:$Z$80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1-32A5-4E8B-82EC-506244ECDD4C}"/>
            </c:ext>
          </c:extLst>
        </c:ser>
        <c:ser>
          <c:idx val="2"/>
          <c:order val="3"/>
          <c:tx>
            <c:strRef>
              <c:f>[12]DASHBOARD!$N$82</c:f>
              <c:strCache>
                <c:ptCount val="1"/>
                <c:pt idx="0">
                  <c:v>CIT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[11]DASHBOARD!$Q$78:$Z$78</c:f>
              <c:strCache>
                <c:ptCount val="10"/>
              </c:strCache>
            </c:strRef>
          </c:cat>
          <c:val>
            <c:numRef>
              <c:f>[11]DASHBOARD!$Q$82:$Z$82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2-32A5-4E8B-82EC-506244ECDD4C}"/>
            </c:ext>
          </c:extLst>
        </c:ser>
        <c:ser>
          <c:idx val="3"/>
          <c:order val="4"/>
          <c:tx>
            <c:strRef>
              <c:f>[12]DASHBOARD!$N$83</c:f>
              <c:strCache>
                <c:ptCount val="1"/>
                <c:pt idx="0">
                  <c:v>Dividend withholding tax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[11]DASHBOARD!$Q$78:$Z$78</c:f>
              <c:strCache>
                <c:ptCount val="10"/>
              </c:strCache>
            </c:strRef>
          </c:cat>
          <c:val>
            <c:numRef>
              <c:f>[11]DASHBOARD!$Q$83:$Z$83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3-32A5-4E8B-82EC-506244ECDD4C}"/>
            </c:ext>
          </c:extLst>
        </c:ser>
        <c:ser>
          <c:idx val="4"/>
          <c:order val="5"/>
          <c:tx>
            <c:strRef>
              <c:f>[12]DASHBOARD!$N$84</c:f>
              <c:strCache>
                <c:ptCount val="1"/>
                <c:pt idx="0">
                  <c:v>Interest withholding tax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[11]DASHBOARD!$Q$78:$Z$78</c:f>
              <c:strCache>
                <c:ptCount val="10"/>
              </c:strCache>
            </c:strRef>
          </c:cat>
          <c:val>
            <c:numRef>
              <c:f>[11]DASHBOARD!$Q$84:$Z$84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4-32A5-4E8B-82EC-506244ECDD4C}"/>
            </c:ext>
          </c:extLst>
        </c:ser>
        <c:ser>
          <c:idx val="6"/>
          <c:order val="7"/>
          <c:tx>
            <c:strRef>
              <c:f>[12]DASHBOARD!$N$86</c:f>
              <c:strCache>
                <c:ptCount val="1"/>
                <c:pt idx="0">
                  <c:v>Services withholding tax incl. on management fee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[11]DASHBOARD!$Q$78:$Z$78</c:f>
              <c:strCache>
                <c:ptCount val="10"/>
              </c:strCache>
            </c:strRef>
          </c:cat>
          <c:val>
            <c:numRef>
              <c:f>[11]DASHBOARD!$Q$86:$Z$86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5-32A5-4E8B-82EC-506244ECDD4C}"/>
            </c:ext>
          </c:extLst>
        </c:ser>
        <c:ser>
          <c:idx val="8"/>
          <c:order val="9"/>
          <c:tx>
            <c:strRef>
              <c:f>[12]DASHBOARD!$N$88</c:f>
              <c:strCache>
                <c:ptCount val="1"/>
                <c:pt idx="0">
                  <c:v>Resource rent tax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[11]DASHBOARD!$Q$78:$Z$78</c:f>
              <c:strCache>
                <c:ptCount val="10"/>
              </c:strCache>
            </c:strRef>
          </c:cat>
          <c:val>
            <c:numRef>
              <c:f>[11]DASHBOARD!$Q$88:$Z$88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6-32A5-4E8B-82EC-506244ECDD4C}"/>
            </c:ext>
          </c:extLst>
        </c:ser>
        <c:ser>
          <c:idx val="12"/>
          <c:order val="14"/>
          <c:tx>
            <c:strRef>
              <c:f>[12]DASHBOARD!$N$94</c:f>
              <c:strCache>
                <c:ptCount val="1"/>
                <c:pt idx="0">
                  <c:v>State participation cashflows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[11]DASHBOARD!$Q$78:$Z$78</c:f>
              <c:strCache>
                <c:ptCount val="10"/>
              </c:strCache>
            </c:strRef>
          </c:cat>
          <c:val>
            <c:numRef>
              <c:f>[11]DASHBOARD!$Q$94:$Z$94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7-32A5-4E8B-82EC-506244ECD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04990256"/>
        <c:axId val="480989664"/>
        <c:extLst>
          <c:ext xmlns:c15="http://schemas.microsoft.com/office/drawing/2012/chart" uri="{02D57815-91ED-43cb-92C2-25804820EDAC}">
            <c15:filteredBarSeries>
              <c15:ser>
                <c:idx val="9"/>
                <c:order val="2"/>
                <c:tx>
                  <c:strRef>
                    <c:extLst>
                      <c:ext uri="{02D57815-91ED-43cb-92C2-25804820EDAC}">
                        <c15:formulaRef>
                          <c15:sqref>[12]DASHBOARD!$N$81</c15:sqref>
                        </c15:formulaRef>
                      </c:ext>
                    </c:extLst>
                    <c:strCache>
                      <c:ptCount val="1"/>
                      <c:pt idx="0">
                        <c:v>Carbon tax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[11]DASHBOARD!$Q$81:$Z$81</c15:sqref>
                        </c15:formulaRef>
                      </c:ext>
                    </c:extLst>
                    <c:numCache>
                      <c:formatCode>General</c:formatCode>
                      <c:ptCount val="10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9-32A5-4E8B-82EC-506244ECDD4C}"/>
                  </c:ext>
                </c:extLst>
              </c15:ser>
            </c15:filteredBarSeries>
            <c15:filteredBarSeries>
              <c15:ser>
                <c:idx val="5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[12]DASHBOARD!$N$85</c15:sqref>
                        </c15:formulaRef>
                      </c:ext>
                    </c:extLst>
                    <c:strCache>
                      <c:ptCount val="1"/>
                      <c:pt idx="0">
                        <c:v>Import duties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[11]DASHBOARD!$Q$78:$Z$78</c15:sqref>
                        </c15:formulaRef>
                      </c:ext>
                    </c:extLst>
                    <c:strCache>
                      <c:ptCount val="10"/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[11]DASHBOARD!$Q$85:$Z$85</c15:sqref>
                        </c15:formulaRef>
                      </c:ext>
                    </c:extLst>
                    <c:numCache>
                      <c:formatCode>General</c:formatCode>
                      <c:ptCount val="10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32A5-4E8B-82EC-506244ECDD4C}"/>
                  </c:ext>
                </c:extLst>
              </c15:ser>
            </c15:filteredBarSeries>
            <c15:filteredBarSeries>
              <c15:ser>
                <c:idx val="7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[12]DASHBOARD!$N$87</c15:sqref>
                        </c15:formulaRef>
                      </c:ext>
                    </c:extLst>
                    <c:strCache>
                      <c:ptCount val="1"/>
                      <c:pt idx="0">
                        <c:v>Net VAT collected by government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[11]DASHBOARD!$Q$78:$Z$78</c15:sqref>
                        </c15:formulaRef>
                      </c:ext>
                    </c:extLst>
                    <c:strCache>
                      <c:ptCount val="10"/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[11]DASHBOARD!$Q$87:$Z$87</c15:sqref>
                        </c15:formulaRef>
                      </c:ext>
                    </c:extLst>
                    <c:numCache>
                      <c:formatCode>General</c:formatCode>
                      <c:ptCount val="10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32A5-4E8B-82EC-506244ECDD4C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[12]DASHBOARD!$N$89</c15:sqref>
                        </c15:formulaRef>
                      </c:ext>
                    </c:extLst>
                    <c:strCache>
                      <c:ptCount val="1"/>
                      <c:pt idx="0">
                        <c:v>ACC tax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[11]DASHBOARD!$Q$78:$Z$78</c15:sqref>
                        </c15:formulaRef>
                      </c:ext>
                    </c:extLst>
                    <c:strCache>
                      <c:ptCount val="10"/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[11]DASHBOARD!$Q$89:$Z$89</c15:sqref>
                        </c15:formulaRef>
                      </c:ext>
                    </c:extLst>
                    <c:numCache>
                      <c:formatCode>General</c:formatCode>
                      <c:ptCount val="10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32A5-4E8B-82EC-506244ECDD4C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[12]DASHBOARD!$N$90</c15:sqref>
                        </c15:formulaRef>
                      </c:ext>
                    </c:extLst>
                    <c:strCache>
                      <c:ptCount val="1"/>
                      <c:pt idx="0">
                        <c:v>OtherRev1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[11]DASHBOARD!$Q$90:$Z$90</c15:sqref>
                        </c15:formulaRef>
                      </c:ext>
                    </c:extLst>
                    <c:numCache>
                      <c:formatCode>General</c:formatCode>
                      <c:ptCount val="10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32A5-4E8B-82EC-506244ECDD4C}"/>
                  </c:ext>
                </c:extLst>
              </c15:ser>
            </c15:filteredBarSeries>
            <c15:filteredBarSeries>
              <c15:ser>
                <c:idx val="14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[12]DASHBOARD!$N$91</c15:sqref>
                        </c15:formulaRef>
                      </c:ext>
                    </c:extLst>
                    <c:strCache>
                      <c:ptCount val="1"/>
                      <c:pt idx="0">
                        <c:v>OtherRev2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[11]DASHBOARD!$Q$91:$Z$91</c15:sqref>
                        </c15:formulaRef>
                      </c:ext>
                    </c:extLst>
                    <c:numCache>
                      <c:formatCode>General</c:formatCode>
                      <c:ptCount val="10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32A5-4E8B-82EC-506244ECDD4C}"/>
                  </c:ext>
                </c:extLst>
              </c15:ser>
            </c15:filteredBarSeries>
            <c15:filteredBarSeries>
              <c15:ser>
                <c:idx val="15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[12]DASHBOARD!$N$92</c15:sqref>
                        </c15:formulaRef>
                      </c:ext>
                    </c:extLst>
                    <c:strCache>
                      <c:ptCount val="1"/>
                      <c:pt idx="0">
                        <c:v>OtherRev3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[11]DASHBOARD!$Q$92:$Z$92</c15:sqref>
                        </c15:formulaRef>
                      </c:ext>
                    </c:extLst>
                    <c:numCache>
                      <c:formatCode>General</c:formatCode>
                      <c:ptCount val="10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32A5-4E8B-82EC-506244ECDD4C}"/>
                  </c:ext>
                </c:extLst>
              </c15:ser>
            </c15:filteredBarSeries>
          </c:ext>
        </c:extLst>
      </c:barChart>
      <c:lineChart>
        <c:grouping val="stacked"/>
        <c:varyColors val="0"/>
        <c:ser>
          <c:idx val="13"/>
          <c:order val="15"/>
          <c:tx>
            <c:strRef>
              <c:f>[12]DASHBOARD!$N$105</c:f>
              <c:strCache>
                <c:ptCount val="1"/>
                <c:pt idx="0">
                  <c:v>Government share (AETR) incl. participation: USD mn 2023, Full-cycle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[11]DASHBOARD!$Q$78:$Z$78</c:f>
              <c:strCache>
                <c:ptCount val="10"/>
              </c:strCache>
            </c:strRef>
          </c:cat>
          <c:val>
            <c:numRef>
              <c:f>[11]DASHBOARD!$Q$105:$Z$105</c:f>
              <c:numCache>
                <c:formatCode>General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2A5-4E8B-82EC-506244ECD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919056"/>
        <c:axId val="1387768560"/>
      </c:lineChart>
      <c:catAx>
        <c:axId val="1204990256"/>
        <c:scaling>
          <c:orientation val="minMax"/>
        </c:scaling>
        <c:delete val="0"/>
        <c:axPos val="b"/>
        <c:title>
          <c:tx>
            <c:strRef>
              <c:f>[12]DASHBOARD!$C$94</c:f>
              <c:strCache>
                <c:ptCount val="1"/>
                <c:pt idx="0">
                  <c:v>Fiscal regimes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80989664"/>
        <c:crosses val="autoZero"/>
        <c:auto val="1"/>
        <c:lblAlgn val="ctr"/>
        <c:lblOffset val="100"/>
        <c:noMultiLvlLbl val="0"/>
      </c:catAx>
      <c:valAx>
        <c:axId val="480989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USD mn 2023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4990256"/>
        <c:crosses val="autoZero"/>
        <c:crossBetween val="between"/>
      </c:valAx>
      <c:valAx>
        <c:axId val="1387768560"/>
        <c:scaling>
          <c:orientation val="minMax"/>
          <c:min val="0.22000000000000003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Average Effecitve</a:t>
                </a:r>
                <a:r>
                  <a:rPr lang="en-US" baseline="0"/>
                  <a:t> Tax Rate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85919056"/>
        <c:crosses val="max"/>
        <c:crossBetween val="between"/>
      </c:valAx>
      <c:catAx>
        <c:axId val="2859190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877685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0528980752405954"/>
          <c:w val="0.99413036530767562"/>
          <c:h val="0.18493256051326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527750674551292E-2"/>
          <c:y val="2.5702731727950949E-2"/>
          <c:w val="0.90967437393251849"/>
          <c:h val="0.92422584057823576"/>
        </c:manualLayout>
      </c:layout>
      <c:lineChart>
        <c:grouping val="standard"/>
        <c:varyColors val="0"/>
        <c:ser>
          <c:idx val="1"/>
          <c:order val="1"/>
          <c:tx>
            <c:v>Unsuccessful</c:v>
          </c:tx>
          <c:spPr>
            <a:ln w="41275">
              <a:solidFill>
                <a:srgbClr val="E59EDD"/>
              </a:solidFill>
            </a:ln>
          </c:spPr>
          <c:marker>
            <c:symbol val="none"/>
          </c:marker>
          <c:cat>
            <c:strRef>
              <c:f>'Figure 2'!$A$10:$A$23</c:f>
              <c:strCache>
                <c:ptCount val="14"/>
                <c:pt idx="0">
                  <c:v>t-3</c:v>
                </c:pt>
                <c:pt idx="1">
                  <c:v>t-2</c:v>
                </c:pt>
                <c:pt idx="2">
                  <c:v>t-1</c:v>
                </c:pt>
                <c:pt idx="3">
                  <c:v>t</c:v>
                </c:pt>
                <c:pt idx="4">
                  <c:v>t+1</c:v>
                </c:pt>
                <c:pt idx="5">
                  <c:v>t+2</c:v>
                </c:pt>
                <c:pt idx="6">
                  <c:v>t+3</c:v>
                </c:pt>
                <c:pt idx="7">
                  <c:v>t+4</c:v>
                </c:pt>
                <c:pt idx="8">
                  <c:v>t+5</c:v>
                </c:pt>
                <c:pt idx="9">
                  <c:v>t+6</c:v>
                </c:pt>
                <c:pt idx="10">
                  <c:v>t+7</c:v>
                </c:pt>
                <c:pt idx="11">
                  <c:v>t+8</c:v>
                </c:pt>
                <c:pt idx="12">
                  <c:v>t+9</c:v>
                </c:pt>
                <c:pt idx="13">
                  <c:v>t+10</c:v>
                </c:pt>
              </c:strCache>
            </c:strRef>
          </c:cat>
          <c:val>
            <c:numRef>
              <c:f>'[8]lgdp per capita'!$C$10:$C$23</c:f>
              <c:numCache>
                <c:formatCode>General</c:formatCode>
                <c:ptCount val="14"/>
                <c:pt idx="0">
                  <c:v>-9.3664797022938728E-3</c:v>
                </c:pt>
                <c:pt idx="1">
                  <c:v>-1.2981642968952656E-2</c:v>
                </c:pt>
                <c:pt idx="2">
                  <c:v>0</c:v>
                </c:pt>
                <c:pt idx="3">
                  <c:v>1.1109580285847187E-2</c:v>
                </c:pt>
                <c:pt idx="4">
                  <c:v>1.5604976564645767E-2</c:v>
                </c:pt>
                <c:pt idx="5">
                  <c:v>2.0320279523730278E-2</c:v>
                </c:pt>
                <c:pt idx="6">
                  <c:v>2.4848544970154762E-2</c:v>
                </c:pt>
                <c:pt idx="7">
                  <c:v>2.7324268594384193E-2</c:v>
                </c:pt>
                <c:pt idx="8">
                  <c:v>2.6844333857297897E-2</c:v>
                </c:pt>
                <c:pt idx="9">
                  <c:v>1.1432680301368237E-2</c:v>
                </c:pt>
                <c:pt idx="10">
                  <c:v>2.3321254178881645E-2</c:v>
                </c:pt>
                <c:pt idx="11">
                  <c:v>5.6782122701406479E-3</c:v>
                </c:pt>
                <c:pt idx="12">
                  <c:v>-1.2690698495134711E-3</c:v>
                </c:pt>
                <c:pt idx="13">
                  <c:v>-4.7513372264802456E-3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241-4A58-82B7-D9EC41950B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269168"/>
        <c:axId val="167263408"/>
      </c:lineChart>
      <c:lineChart>
        <c:grouping val="standard"/>
        <c:varyColors val="0"/>
        <c:ser>
          <c:idx val="0"/>
          <c:order val="0"/>
          <c:tx>
            <c:v>Successful</c:v>
          </c:tx>
          <c:spPr>
            <a:ln w="41275">
              <a:solidFill>
                <a:srgbClr val="7030A0"/>
              </a:solidFill>
            </a:ln>
          </c:spPr>
          <c:marker>
            <c:symbol val="none"/>
          </c:marker>
          <c:cat>
            <c:strRef>
              <c:f>'Figure 2'!$A$10:$A$23</c:f>
              <c:strCache>
                <c:ptCount val="14"/>
                <c:pt idx="0">
                  <c:v>t-3</c:v>
                </c:pt>
                <c:pt idx="1">
                  <c:v>t-2</c:v>
                </c:pt>
                <c:pt idx="2">
                  <c:v>t-1</c:v>
                </c:pt>
                <c:pt idx="3">
                  <c:v>t</c:v>
                </c:pt>
                <c:pt idx="4">
                  <c:v>t+1</c:v>
                </c:pt>
                <c:pt idx="5">
                  <c:v>t+2</c:v>
                </c:pt>
                <c:pt idx="6">
                  <c:v>t+3</c:v>
                </c:pt>
                <c:pt idx="7">
                  <c:v>t+4</c:v>
                </c:pt>
                <c:pt idx="8">
                  <c:v>t+5</c:v>
                </c:pt>
                <c:pt idx="9">
                  <c:v>t+6</c:v>
                </c:pt>
                <c:pt idx="10">
                  <c:v>t+7</c:v>
                </c:pt>
                <c:pt idx="11">
                  <c:v>t+8</c:v>
                </c:pt>
                <c:pt idx="12">
                  <c:v>t+9</c:v>
                </c:pt>
                <c:pt idx="13">
                  <c:v>t+10</c:v>
                </c:pt>
              </c:strCache>
            </c:strRef>
          </c:cat>
          <c:val>
            <c:numRef>
              <c:f>'[8]lgdp per capita'!$B$10:$B$23</c:f>
              <c:numCache>
                <c:formatCode>General</c:formatCode>
                <c:ptCount val="14"/>
                <c:pt idx="0">
                  <c:v>1.5926763415336609E-2</c:v>
                </c:pt>
                <c:pt idx="1">
                  <c:v>-1.9190225750207901E-2</c:v>
                </c:pt>
                <c:pt idx="2">
                  <c:v>0</c:v>
                </c:pt>
                <c:pt idx="3">
                  <c:v>1.7429530620574951E-2</c:v>
                </c:pt>
                <c:pt idx="4">
                  <c:v>3.6692515015602112E-2</c:v>
                </c:pt>
                <c:pt idx="5">
                  <c:v>4.8910181969404221E-2</c:v>
                </c:pt>
                <c:pt idx="6">
                  <c:v>7.1138873696327209E-2</c:v>
                </c:pt>
                <c:pt idx="7">
                  <c:v>9.5056943595409393E-2</c:v>
                </c:pt>
                <c:pt idx="8">
                  <c:v>0.11231901496648788</c:v>
                </c:pt>
                <c:pt idx="9">
                  <c:v>0.11739107221364975</c:v>
                </c:pt>
                <c:pt idx="10">
                  <c:v>0.13604436814785004</c:v>
                </c:pt>
                <c:pt idx="11">
                  <c:v>0.142154261469841</c:v>
                </c:pt>
                <c:pt idx="12">
                  <c:v>0.15719977021217346</c:v>
                </c:pt>
                <c:pt idx="13">
                  <c:v>0.16072225570678711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241-4A58-82B7-D9EC41950B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196143"/>
        <c:axId val="471195663"/>
      </c:lineChart>
      <c:catAx>
        <c:axId val="167269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9050"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en-US"/>
          </a:p>
        </c:txPr>
        <c:crossAx val="167263408"/>
        <c:crosses val="autoZero"/>
        <c:auto val="1"/>
        <c:lblAlgn val="ctr"/>
        <c:lblOffset val="100"/>
        <c:noMultiLvlLbl val="0"/>
      </c:catAx>
      <c:valAx>
        <c:axId val="167263408"/>
        <c:scaling>
          <c:orientation val="minMax"/>
          <c:max val="0.2"/>
        </c:scaling>
        <c:delete val="0"/>
        <c:axPos val="l"/>
        <c:numFmt formatCode="#,##0.00" sourceLinked="0"/>
        <c:majorTickMark val="none"/>
        <c:minorTickMark val="none"/>
        <c:tickLblPos val="nextTo"/>
        <c:spPr>
          <a:ln w="19050">
            <a:solidFill>
              <a:schemeClr val="tx1"/>
            </a:solidFill>
            <a:tailEnd type="triangle"/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en-US"/>
          </a:p>
        </c:txPr>
        <c:crossAx val="167269168"/>
        <c:crosses val="autoZero"/>
        <c:crossBetween val="between"/>
        <c:majorUnit val="4.0000000000000008E-2"/>
      </c:valAx>
      <c:valAx>
        <c:axId val="471195663"/>
        <c:scaling>
          <c:orientation val="minMax"/>
          <c:max val="0.2"/>
          <c:min val="-4.0000000000000008E-2"/>
        </c:scaling>
        <c:delete val="0"/>
        <c:axPos val="r"/>
        <c:numFmt formatCode="#,##0.00" sourceLinked="0"/>
        <c:majorTickMark val="none"/>
        <c:minorTickMark val="none"/>
        <c:tickLblPos val="nextTo"/>
        <c:spPr>
          <a:ln w="19050">
            <a:solidFill>
              <a:schemeClr val="tx1"/>
            </a:solidFill>
            <a:tailEnd type="triangle"/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en-US"/>
          </a:p>
        </c:txPr>
        <c:crossAx val="471196143"/>
        <c:crosses val="max"/>
        <c:crossBetween val="between"/>
        <c:majorUnit val="4.0000000000000008E-2"/>
      </c:valAx>
      <c:catAx>
        <c:axId val="47119614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71195663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ln>
      <a:noFill/>
    </a:ln>
  </c:spPr>
  <c:txPr>
    <a:bodyPr/>
    <a:lstStyle/>
    <a:p>
      <a:pPr>
        <a:defRPr sz="16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="1"/>
              <a:t>Breakeven Price And Marginal Effective Tax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293783717172357"/>
          <c:y val="0.13065027675622254"/>
          <c:w val="0.77627930073083951"/>
          <c:h val="0.6649674603871100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[12]DASHBOARD!$AI$290</c:f>
              <c:strCache>
                <c:ptCount val="1"/>
                <c:pt idx="0">
                  <c:v>Gold price (constant USD)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[11]DASHBOARD!$AK$287:$AT$288</c:f>
              <c:multiLvlStrCache>
                <c:ptCount val="10"/>
                <c:lvl/>
                <c:lvl/>
              </c:multiLvlStrCache>
            </c:multiLvlStrRef>
          </c:cat>
          <c:val>
            <c:numRef>
              <c:f>[11]DASHBOARD!$AK$290:$AT$290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0-C818-45CB-8AE1-A8DD54B40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4143216"/>
        <c:axId val="644144200"/>
      </c:barChart>
      <c:lineChart>
        <c:grouping val="standard"/>
        <c:varyColors val="0"/>
        <c:ser>
          <c:idx val="0"/>
          <c:order val="1"/>
          <c:tx>
            <c:strRef>
              <c:f>[12]DASHBOARD!$AI$297</c:f>
              <c:strCache>
                <c:ptCount val="1"/>
                <c:pt idx="0">
                  <c:v>Marginal effective tax rate (METR) (RHS)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[11]DASHBOARD!$AK$297:$AT$297</c:f>
              <c:numCache>
                <c:formatCode>General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18-45CB-8AE1-A8DD54B40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079200"/>
        <c:axId val="697075264"/>
      </c:lineChart>
      <c:catAx>
        <c:axId val="644143216"/>
        <c:scaling>
          <c:orientation val="minMax"/>
        </c:scaling>
        <c:delete val="0"/>
        <c:axPos val="b"/>
        <c:title>
          <c:tx>
            <c:strRef>
              <c:f>[12]DASHBOARD!$C$304</c:f>
              <c:strCache>
                <c:ptCount val="1"/>
                <c:pt idx="0">
                  <c:v>Fiscal regimes / Project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4144200"/>
        <c:crosses val="autoZero"/>
        <c:auto val="1"/>
        <c:lblAlgn val="ctr"/>
        <c:lblOffset val="100"/>
        <c:noMultiLvlLbl val="0"/>
      </c:catAx>
      <c:valAx>
        <c:axId val="64414420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strRef>
              <c:f>[12]DASHBOARD!$C$305</c:f>
              <c:strCache>
                <c:ptCount val="1"/>
                <c:pt idx="0">
                  <c:v>Gold price (constant USD)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4143216"/>
        <c:crosses val="autoZero"/>
        <c:crossBetween val="between"/>
      </c:valAx>
      <c:valAx>
        <c:axId val="697075264"/>
        <c:scaling>
          <c:orientation val="minMax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Marginal Effective Tax Rate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97079200"/>
        <c:crosses val="max"/>
        <c:crossBetween val="between"/>
      </c:valAx>
      <c:catAx>
        <c:axId val="697079200"/>
        <c:scaling>
          <c:orientation val="minMax"/>
        </c:scaling>
        <c:delete val="1"/>
        <c:axPos val="b"/>
        <c:majorTickMark val="out"/>
        <c:minorTickMark val="none"/>
        <c:tickLblPos val="nextTo"/>
        <c:crossAx val="6970752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="1"/>
              <a:t>AETR Under Varying Profitability Outcomes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4791069526351048E-2"/>
          <c:y val="0.17117728002446297"/>
          <c:w val="0.9066395413962377"/>
          <c:h val="0.50216402931255577"/>
        </c:manualLayout>
      </c:layout>
      <c:lineChart>
        <c:grouping val="standard"/>
        <c:varyColors val="0"/>
        <c:ser>
          <c:idx val="0"/>
          <c:order val="0"/>
          <c:tx>
            <c:strRef>
              <c:f>[12]DASHBOARD!$O$376</c:f>
              <c:strCache>
                <c:ptCount val="1"/>
                <c:pt idx="0">
                  <c:v>CIT + Royalty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[12]DASHBOARD!$P$389:$AS$391</c:f>
              <c:multiLvlStrCache>
                <c:ptCount val="30"/>
                <c:lvl>
                  <c:pt idx="0">
                    <c:v>1080</c:v>
                  </c:pt>
                  <c:pt idx="1">
                    <c:v>1200</c:v>
                  </c:pt>
                  <c:pt idx="2">
                    <c:v>1320</c:v>
                  </c:pt>
                  <c:pt idx="3">
                    <c:v>1440</c:v>
                  </c:pt>
                  <c:pt idx="4">
                    <c:v>1560</c:v>
                  </c:pt>
                  <c:pt idx="5">
                    <c:v>1680</c:v>
                  </c:pt>
                  <c:pt idx="6">
                    <c:v>1800</c:v>
                  </c:pt>
                  <c:pt idx="7">
                    <c:v>1920</c:v>
                  </c:pt>
                  <c:pt idx="8">
                    <c:v>2040</c:v>
                  </c:pt>
                  <c:pt idx="9">
                    <c:v>2160</c:v>
                  </c:pt>
                  <c:pt idx="10">
                    <c:v>2280</c:v>
                  </c:pt>
                  <c:pt idx="11">
                    <c:v>2400</c:v>
                  </c:pt>
                  <c:pt idx="12">
                    <c:v>2520</c:v>
                  </c:pt>
                  <c:pt idx="13">
                    <c:v>2640</c:v>
                  </c:pt>
                  <c:pt idx="14">
                    <c:v>2760</c:v>
                  </c:pt>
                  <c:pt idx="15">
                    <c:v>2880</c:v>
                  </c:pt>
                  <c:pt idx="16">
                    <c:v>3000</c:v>
                  </c:pt>
                  <c:pt idx="17">
                    <c:v>3120</c:v>
                  </c:pt>
                  <c:pt idx="18">
                    <c:v>3240</c:v>
                  </c:pt>
                  <c:pt idx="19">
                    <c:v>3360</c:v>
                  </c:pt>
                  <c:pt idx="20">
                    <c:v>3480</c:v>
                  </c:pt>
                  <c:pt idx="21">
                    <c:v>3600</c:v>
                  </c:pt>
                  <c:pt idx="22">
                    <c:v>3720</c:v>
                  </c:pt>
                  <c:pt idx="23">
                    <c:v>3840</c:v>
                  </c:pt>
                  <c:pt idx="24">
                    <c:v>3960</c:v>
                  </c:pt>
                  <c:pt idx="25">
                    <c:v>4080</c:v>
                  </c:pt>
                  <c:pt idx="26">
                    <c:v>4200</c:v>
                  </c:pt>
                  <c:pt idx="27">
                    <c:v>4320</c:v>
                  </c:pt>
                  <c:pt idx="28">
                    <c:v>4440</c:v>
                  </c:pt>
                  <c:pt idx="29">
                    <c:v>4560</c:v>
                  </c:pt>
                </c:lvl>
                <c:lvl>
                  <c:pt idx="0">
                    <c:v>0.233891487616235</c:v>
                  </c:pt>
                  <c:pt idx="1">
                    <c:v>0.361574559976502</c:v>
                  </c:pt>
                  <c:pt idx="2">
                    <c:v>0.477939682171341</c:v>
                  </c:pt>
                  <c:pt idx="3">
                    <c:v>0.587617534966282</c:v>
                  </c:pt>
                  <c:pt idx="4">
                    <c:v>0.6924753139188</c:v>
                  </c:pt>
                  <c:pt idx="5">
                    <c:v>0.793449766378221</c:v>
                  </c:pt>
                  <c:pt idx="6">
                    <c:v>0.891099061294822</c:v>
                  </c:pt>
                  <c:pt idx="7">
                    <c:v>0.985803297531382</c:v>
                  </c:pt>
                  <c:pt idx="8">
                    <c:v>1.07784737216602</c:v>
                  </c:pt>
                  <c:pt idx="9">
                    <c:v>1.16745906535777</c:v>
                  </c:pt>
                  <c:pt idx="10">
                    <c:v>1.25482832138285</c:v>
                  </c:pt>
                  <c:pt idx="11">
                    <c:v>1.34011794492478</c:v>
                  </c:pt>
                  <c:pt idx="12">
                    <c:v>1.42347006578114</c:v>
                  </c:pt>
                  <c:pt idx="13">
                    <c:v>1.50501035980502</c:v>
                  </c:pt>
                  <c:pt idx="14">
                    <c:v>1.58485099244425</c:v>
                  </c:pt>
                  <c:pt idx="15">
                    <c:v>1.66309278606311</c:v>
                  </c:pt>
                  <c:pt idx="16">
                    <c:v>1.7398268832169</c:v>
                  </c:pt>
                  <c:pt idx="17">
                    <c:v>1.81513606561854</c:v>
                  </c:pt>
                  <c:pt idx="18">
                    <c:v>1.88909582564321</c:v>
                  </c:pt>
                  <c:pt idx="19">
                    <c:v>1.9617752531046</c:v>
                  </c:pt>
                  <c:pt idx="20">
                    <c:v>2.03323777967574</c:v>
                  </c:pt>
                  <c:pt idx="21">
                    <c:v>2.10354181082234</c:v>
                  </c:pt>
                  <c:pt idx="22">
                    <c:v>2.17274126707207</c:v>
                  </c:pt>
                  <c:pt idx="23">
                    <c:v>2.24088605105311</c:v>
                  </c:pt>
                  <c:pt idx="24">
                    <c:v>2.30802245298836</c:v>
                  </c:pt>
                  <c:pt idx="25">
                    <c:v>2.37419350463931</c:v>
                  </c:pt>
                  <c:pt idx="26">
                    <c:v>2.43943928970478</c:v>
                  </c:pt>
                  <c:pt idx="27">
                    <c:v>2.50379721717361</c:v>
                  </c:pt>
                  <c:pt idx="28">
                    <c:v>2.56730226311586</c:v>
                  </c:pt>
                  <c:pt idx="29">
                    <c:v>2.62998718453981</c:v>
                  </c:pt>
                </c:lvl>
                <c:lvl>
                  <c:pt idx="0">
                    <c:v>769.66210367388</c:v>
                  </c:pt>
                  <c:pt idx="1">
                    <c:v>776.86210367388</c:v>
                  </c:pt>
                  <c:pt idx="2">
                    <c:v>784.06210367388</c:v>
                  </c:pt>
                  <c:pt idx="3">
                    <c:v>791.26210367388</c:v>
                  </c:pt>
                  <c:pt idx="4">
                    <c:v>798.46210367388</c:v>
                  </c:pt>
                  <c:pt idx="5">
                    <c:v>805.66210367388</c:v>
                  </c:pt>
                  <c:pt idx="6">
                    <c:v>812.86210367388</c:v>
                  </c:pt>
                  <c:pt idx="7">
                    <c:v>820.06210367388</c:v>
                  </c:pt>
                  <c:pt idx="8">
                    <c:v>827.26210367388</c:v>
                  </c:pt>
                  <c:pt idx="9">
                    <c:v>834.46210367388</c:v>
                  </c:pt>
                  <c:pt idx="10">
                    <c:v>841.66210367388</c:v>
                  </c:pt>
                  <c:pt idx="11">
                    <c:v>848.86210367388</c:v>
                  </c:pt>
                  <c:pt idx="12">
                    <c:v>856.06210367388</c:v>
                  </c:pt>
                  <c:pt idx="13">
                    <c:v>863.26210367388</c:v>
                  </c:pt>
                  <c:pt idx="14">
                    <c:v>870.46210367388</c:v>
                  </c:pt>
                  <c:pt idx="15">
                    <c:v>877.66210367388</c:v>
                  </c:pt>
                  <c:pt idx="16">
                    <c:v>884.86210367388</c:v>
                  </c:pt>
                  <c:pt idx="17">
                    <c:v>892.06210367388</c:v>
                  </c:pt>
                  <c:pt idx="18">
                    <c:v>899.26210367388</c:v>
                  </c:pt>
                  <c:pt idx="19">
                    <c:v>906.46210367388</c:v>
                  </c:pt>
                  <c:pt idx="20">
                    <c:v>913.66210367388</c:v>
                  </c:pt>
                  <c:pt idx="21">
                    <c:v>920.86210367388</c:v>
                  </c:pt>
                  <c:pt idx="22">
                    <c:v>928.06210367388</c:v>
                  </c:pt>
                  <c:pt idx="23">
                    <c:v>935.26210367388</c:v>
                  </c:pt>
                  <c:pt idx="24">
                    <c:v>942.46210367388</c:v>
                  </c:pt>
                  <c:pt idx="25">
                    <c:v>949.66210367388</c:v>
                  </c:pt>
                  <c:pt idx="26">
                    <c:v>956.86210367388</c:v>
                  </c:pt>
                  <c:pt idx="27">
                    <c:v>964.06210367388</c:v>
                  </c:pt>
                  <c:pt idx="28">
                    <c:v>971.26210367388</c:v>
                  </c:pt>
                  <c:pt idx="29">
                    <c:v>978.46210367388</c:v>
                  </c:pt>
                </c:lvl>
              </c:multiLvlStrCache>
            </c:multiLvlStrRef>
          </c:cat>
          <c:val>
            <c:numRef>
              <c:f>[12]DASHBOARD!$P$376:$AS$376</c:f>
              <c:numCache>
                <c:formatCode>General</c:formatCode>
                <c:ptCount val="30"/>
                <c:pt idx="0">
                  <c:v>0.64002629810797529</c:v>
                </c:pt>
                <c:pt idx="1">
                  <c:v>0.54935027475041243</c:v>
                </c:pt>
                <c:pt idx="2">
                  <c:v>0.50854199530422395</c:v>
                </c:pt>
                <c:pt idx="3">
                  <c:v>0.48557668086689032</c:v>
                </c:pt>
                <c:pt idx="4">
                  <c:v>0.47171279274695505</c:v>
                </c:pt>
                <c:pt idx="5">
                  <c:v>0.46198371450486592</c:v>
                </c:pt>
                <c:pt idx="6">
                  <c:v>0.45493202296386859</c:v>
                </c:pt>
                <c:pt idx="7">
                  <c:v>0.44936349851432528</c:v>
                </c:pt>
                <c:pt idx="8">
                  <c:v>0.4449894718042392</c:v>
                </c:pt>
                <c:pt idx="9">
                  <c:v>0.44146415019164903</c:v>
                </c:pt>
                <c:pt idx="10">
                  <c:v>0.43856236378991342</c:v>
                </c:pt>
                <c:pt idx="11">
                  <c:v>0.43613212388945949</c:v>
                </c:pt>
                <c:pt idx="12">
                  <c:v>0.43406900536864246</c:v>
                </c:pt>
                <c:pt idx="13">
                  <c:v>0.43230006947571908</c:v>
                </c:pt>
                <c:pt idx="14">
                  <c:v>0.43075611893027171</c:v>
                </c:pt>
                <c:pt idx="15">
                  <c:v>0.42934841839843324</c:v>
                </c:pt>
                <c:pt idx="16">
                  <c:v>0.42810338700723743</c:v>
                </c:pt>
                <c:pt idx="17">
                  <c:v>0.42699436865306478</c:v>
                </c:pt>
                <c:pt idx="18">
                  <c:v>0.42600022965869633</c:v>
                </c:pt>
                <c:pt idx="19">
                  <c:v>0.4251039990741402</c:v>
                </c:pt>
                <c:pt idx="20">
                  <c:v>0.42429189185595306</c:v>
                </c:pt>
                <c:pt idx="21">
                  <c:v>0.42355259477954671</c:v>
                </c:pt>
                <c:pt idx="22">
                  <c:v>0.42287673617733135</c:v>
                </c:pt>
                <c:pt idx="23">
                  <c:v>0.42225648656514969</c:v>
                </c:pt>
                <c:pt idx="24">
                  <c:v>0.42168525395362932</c:v>
                </c:pt>
                <c:pt idx="25">
                  <c:v>0.42115744865035554</c:v>
                </c:pt>
                <c:pt idx="26">
                  <c:v>0.42066829973962117</c:v>
                </c:pt>
                <c:pt idx="27">
                  <c:v>0.42021371046071204</c:v>
                </c:pt>
                <c:pt idx="28">
                  <c:v>0.41979014319395247</c:v>
                </c:pt>
                <c:pt idx="29">
                  <c:v>0.41939452721613102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37-4200-B0FC-F11CD8C1D2A5}"/>
            </c:ext>
          </c:extLst>
        </c:ser>
        <c:ser>
          <c:idx val="1"/>
          <c:order val="1"/>
          <c:tx>
            <c:strRef>
              <c:f>[12]DASHBOARD!$O$377</c:f>
              <c:strCache>
                <c:ptCount val="1"/>
                <c:pt idx="0">
                  <c:v>CIT + Resource rent tax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[12]DASHBOARD!$P$389:$AS$391</c:f>
              <c:multiLvlStrCache>
                <c:ptCount val="30"/>
                <c:lvl>
                  <c:pt idx="0">
                    <c:v>1080</c:v>
                  </c:pt>
                  <c:pt idx="1">
                    <c:v>1200</c:v>
                  </c:pt>
                  <c:pt idx="2">
                    <c:v>1320</c:v>
                  </c:pt>
                  <c:pt idx="3">
                    <c:v>1440</c:v>
                  </c:pt>
                  <c:pt idx="4">
                    <c:v>1560</c:v>
                  </c:pt>
                  <c:pt idx="5">
                    <c:v>1680</c:v>
                  </c:pt>
                  <c:pt idx="6">
                    <c:v>1800</c:v>
                  </c:pt>
                  <c:pt idx="7">
                    <c:v>1920</c:v>
                  </c:pt>
                  <c:pt idx="8">
                    <c:v>2040</c:v>
                  </c:pt>
                  <c:pt idx="9">
                    <c:v>2160</c:v>
                  </c:pt>
                  <c:pt idx="10">
                    <c:v>2280</c:v>
                  </c:pt>
                  <c:pt idx="11">
                    <c:v>2400</c:v>
                  </c:pt>
                  <c:pt idx="12">
                    <c:v>2520</c:v>
                  </c:pt>
                  <c:pt idx="13">
                    <c:v>2640</c:v>
                  </c:pt>
                  <c:pt idx="14">
                    <c:v>2760</c:v>
                  </c:pt>
                  <c:pt idx="15">
                    <c:v>2880</c:v>
                  </c:pt>
                  <c:pt idx="16">
                    <c:v>3000</c:v>
                  </c:pt>
                  <c:pt idx="17">
                    <c:v>3120</c:v>
                  </c:pt>
                  <c:pt idx="18">
                    <c:v>3240</c:v>
                  </c:pt>
                  <c:pt idx="19">
                    <c:v>3360</c:v>
                  </c:pt>
                  <c:pt idx="20">
                    <c:v>3480</c:v>
                  </c:pt>
                  <c:pt idx="21">
                    <c:v>3600</c:v>
                  </c:pt>
                  <c:pt idx="22">
                    <c:v>3720</c:v>
                  </c:pt>
                  <c:pt idx="23">
                    <c:v>3840</c:v>
                  </c:pt>
                  <c:pt idx="24">
                    <c:v>3960</c:v>
                  </c:pt>
                  <c:pt idx="25">
                    <c:v>4080</c:v>
                  </c:pt>
                  <c:pt idx="26">
                    <c:v>4200</c:v>
                  </c:pt>
                  <c:pt idx="27">
                    <c:v>4320</c:v>
                  </c:pt>
                  <c:pt idx="28">
                    <c:v>4440</c:v>
                  </c:pt>
                  <c:pt idx="29">
                    <c:v>4560</c:v>
                  </c:pt>
                </c:lvl>
                <c:lvl>
                  <c:pt idx="0">
                    <c:v>0.233891487616235</c:v>
                  </c:pt>
                  <c:pt idx="1">
                    <c:v>0.361574559976502</c:v>
                  </c:pt>
                  <c:pt idx="2">
                    <c:v>0.477939682171341</c:v>
                  </c:pt>
                  <c:pt idx="3">
                    <c:v>0.587617534966282</c:v>
                  </c:pt>
                  <c:pt idx="4">
                    <c:v>0.6924753139188</c:v>
                  </c:pt>
                  <c:pt idx="5">
                    <c:v>0.793449766378221</c:v>
                  </c:pt>
                  <c:pt idx="6">
                    <c:v>0.891099061294822</c:v>
                  </c:pt>
                  <c:pt idx="7">
                    <c:v>0.985803297531382</c:v>
                  </c:pt>
                  <c:pt idx="8">
                    <c:v>1.07784737216602</c:v>
                  </c:pt>
                  <c:pt idx="9">
                    <c:v>1.16745906535777</c:v>
                  </c:pt>
                  <c:pt idx="10">
                    <c:v>1.25482832138285</c:v>
                  </c:pt>
                  <c:pt idx="11">
                    <c:v>1.34011794492478</c:v>
                  </c:pt>
                  <c:pt idx="12">
                    <c:v>1.42347006578114</c:v>
                  </c:pt>
                  <c:pt idx="13">
                    <c:v>1.50501035980502</c:v>
                  </c:pt>
                  <c:pt idx="14">
                    <c:v>1.58485099244425</c:v>
                  </c:pt>
                  <c:pt idx="15">
                    <c:v>1.66309278606311</c:v>
                  </c:pt>
                  <c:pt idx="16">
                    <c:v>1.7398268832169</c:v>
                  </c:pt>
                  <c:pt idx="17">
                    <c:v>1.81513606561854</c:v>
                  </c:pt>
                  <c:pt idx="18">
                    <c:v>1.88909582564321</c:v>
                  </c:pt>
                  <c:pt idx="19">
                    <c:v>1.9617752531046</c:v>
                  </c:pt>
                  <c:pt idx="20">
                    <c:v>2.03323777967574</c:v>
                  </c:pt>
                  <c:pt idx="21">
                    <c:v>2.10354181082234</c:v>
                  </c:pt>
                  <c:pt idx="22">
                    <c:v>2.17274126707207</c:v>
                  </c:pt>
                  <c:pt idx="23">
                    <c:v>2.24088605105311</c:v>
                  </c:pt>
                  <c:pt idx="24">
                    <c:v>2.30802245298836</c:v>
                  </c:pt>
                  <c:pt idx="25">
                    <c:v>2.37419350463931</c:v>
                  </c:pt>
                  <c:pt idx="26">
                    <c:v>2.43943928970478</c:v>
                  </c:pt>
                  <c:pt idx="27">
                    <c:v>2.50379721717361</c:v>
                  </c:pt>
                  <c:pt idx="28">
                    <c:v>2.56730226311586</c:v>
                  </c:pt>
                  <c:pt idx="29">
                    <c:v>2.62998718453981</c:v>
                  </c:pt>
                </c:lvl>
                <c:lvl>
                  <c:pt idx="0">
                    <c:v>769.66210367388</c:v>
                  </c:pt>
                  <c:pt idx="1">
                    <c:v>776.86210367388</c:v>
                  </c:pt>
                  <c:pt idx="2">
                    <c:v>784.06210367388</c:v>
                  </c:pt>
                  <c:pt idx="3">
                    <c:v>791.26210367388</c:v>
                  </c:pt>
                  <c:pt idx="4">
                    <c:v>798.46210367388</c:v>
                  </c:pt>
                  <c:pt idx="5">
                    <c:v>805.66210367388</c:v>
                  </c:pt>
                  <c:pt idx="6">
                    <c:v>812.86210367388</c:v>
                  </c:pt>
                  <c:pt idx="7">
                    <c:v>820.06210367388</c:v>
                  </c:pt>
                  <c:pt idx="8">
                    <c:v>827.26210367388</c:v>
                  </c:pt>
                  <c:pt idx="9">
                    <c:v>834.46210367388</c:v>
                  </c:pt>
                  <c:pt idx="10">
                    <c:v>841.66210367388</c:v>
                  </c:pt>
                  <c:pt idx="11">
                    <c:v>848.86210367388</c:v>
                  </c:pt>
                  <c:pt idx="12">
                    <c:v>856.06210367388</c:v>
                  </c:pt>
                  <c:pt idx="13">
                    <c:v>863.26210367388</c:v>
                  </c:pt>
                  <c:pt idx="14">
                    <c:v>870.46210367388</c:v>
                  </c:pt>
                  <c:pt idx="15">
                    <c:v>877.66210367388</c:v>
                  </c:pt>
                  <c:pt idx="16">
                    <c:v>884.86210367388</c:v>
                  </c:pt>
                  <c:pt idx="17">
                    <c:v>892.06210367388</c:v>
                  </c:pt>
                  <c:pt idx="18">
                    <c:v>899.26210367388</c:v>
                  </c:pt>
                  <c:pt idx="19">
                    <c:v>906.46210367388</c:v>
                  </c:pt>
                  <c:pt idx="20">
                    <c:v>913.66210367388</c:v>
                  </c:pt>
                  <c:pt idx="21">
                    <c:v>920.86210367388</c:v>
                  </c:pt>
                  <c:pt idx="22">
                    <c:v>928.06210367388</c:v>
                  </c:pt>
                  <c:pt idx="23">
                    <c:v>935.26210367388</c:v>
                  </c:pt>
                  <c:pt idx="24">
                    <c:v>942.46210367388</c:v>
                  </c:pt>
                  <c:pt idx="25">
                    <c:v>949.66210367388</c:v>
                  </c:pt>
                  <c:pt idx="26">
                    <c:v>956.86210367388</c:v>
                  </c:pt>
                  <c:pt idx="27">
                    <c:v>964.06210367388</c:v>
                  </c:pt>
                  <c:pt idx="28">
                    <c:v>971.26210367388</c:v>
                  </c:pt>
                  <c:pt idx="29">
                    <c:v>978.46210367388</c:v>
                  </c:pt>
                </c:lvl>
              </c:multiLvlStrCache>
            </c:multiLvlStrRef>
          </c:cat>
          <c:val>
            <c:numRef>
              <c:f>[12]DASHBOARD!$P$377:$AS$377</c:f>
              <c:numCache>
                <c:formatCode>General</c:formatCode>
                <c:ptCount val="30"/>
                <c:pt idx="0">
                  <c:v>0.44534176106533857</c:v>
                </c:pt>
                <c:pt idx="1">
                  <c:v>0.53538688860057171</c:v>
                </c:pt>
                <c:pt idx="2">
                  <c:v>0.54053778585042433</c:v>
                </c:pt>
                <c:pt idx="3">
                  <c:v>0.5406154085042929</c:v>
                </c:pt>
                <c:pt idx="4">
                  <c:v>0.53979547402867911</c:v>
                </c:pt>
                <c:pt idx="5">
                  <c:v>0.53900757633013974</c:v>
                </c:pt>
                <c:pt idx="6">
                  <c:v>0.5384461915020049</c:v>
                </c:pt>
                <c:pt idx="7">
                  <c:v>0.53774613133981963</c:v>
                </c:pt>
                <c:pt idx="8">
                  <c:v>0.53691904116309275</c:v>
                </c:pt>
                <c:pt idx="9">
                  <c:v>0.53625243369385756</c:v>
                </c:pt>
                <c:pt idx="10">
                  <c:v>0.53570373127685988</c:v>
                </c:pt>
                <c:pt idx="11">
                  <c:v>0.53524419417707036</c:v>
                </c:pt>
                <c:pt idx="12">
                  <c:v>0.53485372129776509</c:v>
                </c:pt>
                <c:pt idx="13">
                  <c:v>0.53451850412133217</c:v>
                </c:pt>
                <c:pt idx="14">
                  <c:v>0.53423127138347026</c:v>
                </c:pt>
                <c:pt idx="15">
                  <c:v>0.5339792656523229</c:v>
                </c:pt>
                <c:pt idx="16">
                  <c:v>0.5337559991477685</c:v>
                </c:pt>
                <c:pt idx="17">
                  <c:v>0.53352162637913758</c:v>
                </c:pt>
                <c:pt idx="18">
                  <c:v>0.53331153147165711</c:v>
                </c:pt>
                <c:pt idx="19">
                  <c:v>0.5331221278944811</c:v>
                </c:pt>
                <c:pt idx="20">
                  <c:v>0.53296902092736009</c:v>
                </c:pt>
                <c:pt idx="21">
                  <c:v>0.5328600920178731</c:v>
                </c:pt>
                <c:pt idx="22">
                  <c:v>0.53276051020853554</c:v>
                </c:pt>
                <c:pt idx="23">
                  <c:v>0.53266912189384996</c:v>
                </c:pt>
                <c:pt idx="24">
                  <c:v>0.53258495580227194</c:v>
                </c:pt>
                <c:pt idx="25">
                  <c:v>0.53250718834188049</c:v>
                </c:pt>
                <c:pt idx="26">
                  <c:v>0.53243511656028764</c:v>
                </c:pt>
                <c:pt idx="27">
                  <c:v>0.53236813683590301</c:v>
                </c:pt>
                <c:pt idx="28">
                  <c:v>0.53230572793164133</c:v>
                </c:pt>
                <c:pt idx="29">
                  <c:v>0.53224743740349645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37-4200-B0FC-F11CD8C1D2A5}"/>
            </c:ext>
          </c:extLst>
        </c:ser>
        <c:ser>
          <c:idx val="2"/>
          <c:order val="2"/>
          <c:tx>
            <c:strRef>
              <c:f>[12]DASHBOARD!$O$378</c:f>
              <c:strCache>
                <c:ptCount val="1"/>
                <c:pt idx="0">
                  <c:v>CIT + price-based royalty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[12]DASHBOARD!$P$389:$AS$391</c:f>
              <c:multiLvlStrCache>
                <c:ptCount val="30"/>
                <c:lvl>
                  <c:pt idx="0">
                    <c:v>1080</c:v>
                  </c:pt>
                  <c:pt idx="1">
                    <c:v>1200</c:v>
                  </c:pt>
                  <c:pt idx="2">
                    <c:v>1320</c:v>
                  </c:pt>
                  <c:pt idx="3">
                    <c:v>1440</c:v>
                  </c:pt>
                  <c:pt idx="4">
                    <c:v>1560</c:v>
                  </c:pt>
                  <c:pt idx="5">
                    <c:v>1680</c:v>
                  </c:pt>
                  <c:pt idx="6">
                    <c:v>1800</c:v>
                  </c:pt>
                  <c:pt idx="7">
                    <c:v>1920</c:v>
                  </c:pt>
                  <c:pt idx="8">
                    <c:v>2040</c:v>
                  </c:pt>
                  <c:pt idx="9">
                    <c:v>2160</c:v>
                  </c:pt>
                  <c:pt idx="10">
                    <c:v>2280</c:v>
                  </c:pt>
                  <c:pt idx="11">
                    <c:v>2400</c:v>
                  </c:pt>
                  <c:pt idx="12">
                    <c:v>2520</c:v>
                  </c:pt>
                  <c:pt idx="13">
                    <c:v>2640</c:v>
                  </c:pt>
                  <c:pt idx="14">
                    <c:v>2760</c:v>
                  </c:pt>
                  <c:pt idx="15">
                    <c:v>2880</c:v>
                  </c:pt>
                  <c:pt idx="16">
                    <c:v>3000</c:v>
                  </c:pt>
                  <c:pt idx="17">
                    <c:v>3120</c:v>
                  </c:pt>
                  <c:pt idx="18">
                    <c:v>3240</c:v>
                  </c:pt>
                  <c:pt idx="19">
                    <c:v>3360</c:v>
                  </c:pt>
                  <c:pt idx="20">
                    <c:v>3480</c:v>
                  </c:pt>
                  <c:pt idx="21">
                    <c:v>3600</c:v>
                  </c:pt>
                  <c:pt idx="22">
                    <c:v>3720</c:v>
                  </c:pt>
                  <c:pt idx="23">
                    <c:v>3840</c:v>
                  </c:pt>
                  <c:pt idx="24">
                    <c:v>3960</c:v>
                  </c:pt>
                  <c:pt idx="25">
                    <c:v>4080</c:v>
                  </c:pt>
                  <c:pt idx="26">
                    <c:v>4200</c:v>
                  </c:pt>
                  <c:pt idx="27">
                    <c:v>4320</c:v>
                  </c:pt>
                  <c:pt idx="28">
                    <c:v>4440</c:v>
                  </c:pt>
                  <c:pt idx="29">
                    <c:v>4560</c:v>
                  </c:pt>
                </c:lvl>
                <c:lvl>
                  <c:pt idx="0">
                    <c:v>0.233891487616235</c:v>
                  </c:pt>
                  <c:pt idx="1">
                    <c:v>0.361574559976502</c:v>
                  </c:pt>
                  <c:pt idx="2">
                    <c:v>0.477939682171341</c:v>
                  </c:pt>
                  <c:pt idx="3">
                    <c:v>0.587617534966282</c:v>
                  </c:pt>
                  <c:pt idx="4">
                    <c:v>0.6924753139188</c:v>
                  </c:pt>
                  <c:pt idx="5">
                    <c:v>0.793449766378221</c:v>
                  </c:pt>
                  <c:pt idx="6">
                    <c:v>0.891099061294822</c:v>
                  </c:pt>
                  <c:pt idx="7">
                    <c:v>0.985803297531382</c:v>
                  </c:pt>
                  <c:pt idx="8">
                    <c:v>1.07784737216602</c:v>
                  </c:pt>
                  <c:pt idx="9">
                    <c:v>1.16745906535777</c:v>
                  </c:pt>
                  <c:pt idx="10">
                    <c:v>1.25482832138285</c:v>
                  </c:pt>
                  <c:pt idx="11">
                    <c:v>1.34011794492478</c:v>
                  </c:pt>
                  <c:pt idx="12">
                    <c:v>1.42347006578114</c:v>
                  </c:pt>
                  <c:pt idx="13">
                    <c:v>1.50501035980502</c:v>
                  </c:pt>
                  <c:pt idx="14">
                    <c:v>1.58485099244425</c:v>
                  </c:pt>
                  <c:pt idx="15">
                    <c:v>1.66309278606311</c:v>
                  </c:pt>
                  <c:pt idx="16">
                    <c:v>1.7398268832169</c:v>
                  </c:pt>
                  <c:pt idx="17">
                    <c:v>1.81513606561854</c:v>
                  </c:pt>
                  <c:pt idx="18">
                    <c:v>1.88909582564321</c:v>
                  </c:pt>
                  <c:pt idx="19">
                    <c:v>1.9617752531046</c:v>
                  </c:pt>
                  <c:pt idx="20">
                    <c:v>2.03323777967574</c:v>
                  </c:pt>
                  <c:pt idx="21">
                    <c:v>2.10354181082234</c:v>
                  </c:pt>
                  <c:pt idx="22">
                    <c:v>2.17274126707207</c:v>
                  </c:pt>
                  <c:pt idx="23">
                    <c:v>2.24088605105311</c:v>
                  </c:pt>
                  <c:pt idx="24">
                    <c:v>2.30802245298836</c:v>
                  </c:pt>
                  <c:pt idx="25">
                    <c:v>2.37419350463931</c:v>
                  </c:pt>
                  <c:pt idx="26">
                    <c:v>2.43943928970478</c:v>
                  </c:pt>
                  <c:pt idx="27">
                    <c:v>2.50379721717361</c:v>
                  </c:pt>
                  <c:pt idx="28">
                    <c:v>2.56730226311586</c:v>
                  </c:pt>
                  <c:pt idx="29">
                    <c:v>2.62998718453981</c:v>
                  </c:pt>
                </c:lvl>
                <c:lvl>
                  <c:pt idx="0">
                    <c:v>769.66210367388</c:v>
                  </c:pt>
                  <c:pt idx="1">
                    <c:v>776.86210367388</c:v>
                  </c:pt>
                  <c:pt idx="2">
                    <c:v>784.06210367388</c:v>
                  </c:pt>
                  <c:pt idx="3">
                    <c:v>791.26210367388</c:v>
                  </c:pt>
                  <c:pt idx="4">
                    <c:v>798.46210367388</c:v>
                  </c:pt>
                  <c:pt idx="5">
                    <c:v>805.66210367388</c:v>
                  </c:pt>
                  <c:pt idx="6">
                    <c:v>812.86210367388</c:v>
                  </c:pt>
                  <c:pt idx="7">
                    <c:v>820.06210367388</c:v>
                  </c:pt>
                  <c:pt idx="8">
                    <c:v>827.26210367388</c:v>
                  </c:pt>
                  <c:pt idx="9">
                    <c:v>834.46210367388</c:v>
                  </c:pt>
                  <c:pt idx="10">
                    <c:v>841.66210367388</c:v>
                  </c:pt>
                  <c:pt idx="11">
                    <c:v>848.86210367388</c:v>
                  </c:pt>
                  <c:pt idx="12">
                    <c:v>856.06210367388</c:v>
                  </c:pt>
                  <c:pt idx="13">
                    <c:v>863.26210367388</c:v>
                  </c:pt>
                  <c:pt idx="14">
                    <c:v>870.46210367388</c:v>
                  </c:pt>
                  <c:pt idx="15">
                    <c:v>877.66210367388</c:v>
                  </c:pt>
                  <c:pt idx="16">
                    <c:v>884.86210367388</c:v>
                  </c:pt>
                  <c:pt idx="17">
                    <c:v>892.06210367388</c:v>
                  </c:pt>
                  <c:pt idx="18">
                    <c:v>899.26210367388</c:v>
                  </c:pt>
                  <c:pt idx="19">
                    <c:v>906.46210367388</c:v>
                  </c:pt>
                  <c:pt idx="20">
                    <c:v>913.66210367388</c:v>
                  </c:pt>
                  <c:pt idx="21">
                    <c:v>920.86210367388</c:v>
                  </c:pt>
                  <c:pt idx="22">
                    <c:v>928.06210367388</c:v>
                  </c:pt>
                  <c:pt idx="23">
                    <c:v>935.26210367388</c:v>
                  </c:pt>
                  <c:pt idx="24">
                    <c:v>942.46210367388</c:v>
                  </c:pt>
                  <c:pt idx="25">
                    <c:v>949.66210367388</c:v>
                  </c:pt>
                  <c:pt idx="26">
                    <c:v>956.86210367388</c:v>
                  </c:pt>
                  <c:pt idx="27">
                    <c:v>964.06210367388</c:v>
                  </c:pt>
                  <c:pt idx="28">
                    <c:v>971.26210367388</c:v>
                  </c:pt>
                  <c:pt idx="29">
                    <c:v>978.46210367388</c:v>
                  </c:pt>
                </c:lvl>
              </c:multiLvlStrCache>
            </c:multiLvlStrRef>
          </c:cat>
          <c:val>
            <c:numRef>
              <c:f>[12]DASHBOARD!$P$378:$AS$378</c:f>
              <c:numCache>
                <c:formatCode>General</c:formatCode>
                <c:ptCount val="30"/>
                <c:pt idx="0">
                  <c:v>0.64002629810797529</c:v>
                </c:pt>
                <c:pt idx="1">
                  <c:v>0.54935027475041243</c:v>
                </c:pt>
                <c:pt idx="2">
                  <c:v>0.50854199530422395</c:v>
                </c:pt>
                <c:pt idx="3">
                  <c:v>0.48557668086689032</c:v>
                </c:pt>
                <c:pt idx="4">
                  <c:v>0.4741984882375706</c:v>
                </c:pt>
                <c:pt idx="5">
                  <c:v>0.48149172581495076</c:v>
                </c:pt>
                <c:pt idx="6">
                  <c:v>0.48870488895531999</c:v>
                </c:pt>
                <c:pt idx="7">
                  <c:v>0.50429860735031595</c:v>
                </c:pt>
                <c:pt idx="8">
                  <c:v>0.51100946065201114</c:v>
                </c:pt>
                <c:pt idx="9">
                  <c:v>0.51776455819050171</c:v>
                </c:pt>
                <c:pt idx="10">
                  <c:v>0.52952545207906399</c:v>
                </c:pt>
                <c:pt idx="11">
                  <c:v>0.52430467069608067</c:v>
                </c:pt>
                <c:pt idx="12">
                  <c:v>0.51986852497515923</c:v>
                </c:pt>
                <c:pt idx="13">
                  <c:v>0.51605249267144759</c:v>
                </c:pt>
                <c:pt idx="14">
                  <c:v>0.51273581438643401</c:v>
                </c:pt>
                <c:pt idx="15">
                  <c:v>0.50983115515051336</c:v>
                </c:pt>
                <c:pt idx="16">
                  <c:v>0.50726214857016871</c:v>
                </c:pt>
                <c:pt idx="17">
                  <c:v>0.50493770588652065</c:v>
                </c:pt>
                <c:pt idx="18">
                  <c:v>0.50284330512808895</c:v>
                </c:pt>
                <c:pt idx="19">
                  <c:v>0.50095517275760892</c:v>
                </c:pt>
                <c:pt idx="20">
                  <c:v>0.49924426715654696</c:v>
                </c:pt>
                <c:pt idx="21">
                  <c:v>0.49768675420684577</c:v>
                </c:pt>
                <c:pt idx="22">
                  <c:v>0.49626289016259162</c:v>
                </c:pt>
                <c:pt idx="23">
                  <c:v>0.49495618027038468</c:v>
                </c:pt>
                <c:pt idx="24">
                  <c:v>0.49375273686701127</c:v>
                </c:pt>
                <c:pt idx="25">
                  <c:v>0.49264078387679278</c:v>
                </c:pt>
                <c:pt idx="26">
                  <c:v>0.49161027018058778</c:v>
                </c:pt>
                <c:pt idx="27">
                  <c:v>0.49065256493422343</c:v>
                </c:pt>
                <c:pt idx="28">
                  <c:v>0.48976021526302721</c:v>
                </c:pt>
                <c:pt idx="29">
                  <c:v>0.48892675192571661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37-4200-B0FC-F11CD8C1D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0718664"/>
        <c:axId val="900715056"/>
        <c:extLst>
          <c:ext xmlns:c15="http://schemas.microsoft.com/office/drawing/2012/chart" uri="{02D57815-91ED-43cb-92C2-25804820EDAC}">
            <c15:filteredLine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[12]DASHBOARD!$O$379</c15:sqref>
                        </c15:formulaRef>
                      </c:ext>
                    </c:extLst>
                    <c:strCache>
                      <c:ptCount val="1"/>
                      <c:pt idx="0">
                        <c:v>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>
                      <c:ext uri="{02D57815-91ED-43cb-92C2-25804820EDAC}">
                        <c15:formulaRef>
                          <c15:sqref>[12]DASHBOARD!$P$389:$AS$391</c15:sqref>
                        </c15:formulaRef>
                      </c:ext>
                    </c:extLst>
                    <c:multiLvlStrCache>
                      <c:ptCount val="30"/>
                      <c:lvl>
                        <c:pt idx="0">
                          <c:v>1080</c:v>
                        </c:pt>
                        <c:pt idx="1">
                          <c:v>1200</c:v>
                        </c:pt>
                        <c:pt idx="2">
                          <c:v>1320</c:v>
                        </c:pt>
                        <c:pt idx="3">
                          <c:v>1440</c:v>
                        </c:pt>
                        <c:pt idx="4">
                          <c:v>1560</c:v>
                        </c:pt>
                        <c:pt idx="5">
                          <c:v>1680</c:v>
                        </c:pt>
                        <c:pt idx="6">
                          <c:v>1800</c:v>
                        </c:pt>
                        <c:pt idx="7">
                          <c:v>1920</c:v>
                        </c:pt>
                        <c:pt idx="8">
                          <c:v>2040</c:v>
                        </c:pt>
                        <c:pt idx="9">
                          <c:v>2160</c:v>
                        </c:pt>
                        <c:pt idx="10">
                          <c:v>2280</c:v>
                        </c:pt>
                        <c:pt idx="11">
                          <c:v>2400</c:v>
                        </c:pt>
                        <c:pt idx="12">
                          <c:v>2520</c:v>
                        </c:pt>
                        <c:pt idx="13">
                          <c:v>2640</c:v>
                        </c:pt>
                        <c:pt idx="14">
                          <c:v>2760</c:v>
                        </c:pt>
                        <c:pt idx="15">
                          <c:v>2880</c:v>
                        </c:pt>
                        <c:pt idx="16">
                          <c:v>3000</c:v>
                        </c:pt>
                        <c:pt idx="17">
                          <c:v>3120</c:v>
                        </c:pt>
                        <c:pt idx="18">
                          <c:v>3240</c:v>
                        </c:pt>
                        <c:pt idx="19">
                          <c:v>3360</c:v>
                        </c:pt>
                        <c:pt idx="20">
                          <c:v>3480</c:v>
                        </c:pt>
                        <c:pt idx="21">
                          <c:v>3600</c:v>
                        </c:pt>
                        <c:pt idx="22">
                          <c:v>3720</c:v>
                        </c:pt>
                        <c:pt idx="23">
                          <c:v>3840</c:v>
                        </c:pt>
                        <c:pt idx="24">
                          <c:v>3960</c:v>
                        </c:pt>
                        <c:pt idx="25">
                          <c:v>4080</c:v>
                        </c:pt>
                        <c:pt idx="26">
                          <c:v>4200</c:v>
                        </c:pt>
                        <c:pt idx="27">
                          <c:v>4320</c:v>
                        </c:pt>
                        <c:pt idx="28">
                          <c:v>4440</c:v>
                        </c:pt>
                        <c:pt idx="29">
                          <c:v>4560</c:v>
                        </c:pt>
                      </c:lvl>
                      <c:lvl>
                        <c:pt idx="0">
                          <c:v>0.233891487616235</c:v>
                        </c:pt>
                        <c:pt idx="1">
                          <c:v>0.361574559976502</c:v>
                        </c:pt>
                        <c:pt idx="2">
                          <c:v>0.477939682171341</c:v>
                        </c:pt>
                        <c:pt idx="3">
                          <c:v>0.587617534966282</c:v>
                        </c:pt>
                        <c:pt idx="4">
                          <c:v>0.6924753139188</c:v>
                        </c:pt>
                        <c:pt idx="5">
                          <c:v>0.793449766378221</c:v>
                        </c:pt>
                        <c:pt idx="6">
                          <c:v>0.891099061294822</c:v>
                        </c:pt>
                        <c:pt idx="7">
                          <c:v>0.985803297531382</c:v>
                        </c:pt>
                        <c:pt idx="8">
                          <c:v>1.07784737216602</c:v>
                        </c:pt>
                        <c:pt idx="9">
                          <c:v>1.16745906535777</c:v>
                        </c:pt>
                        <c:pt idx="10">
                          <c:v>1.25482832138285</c:v>
                        </c:pt>
                        <c:pt idx="11">
                          <c:v>1.34011794492478</c:v>
                        </c:pt>
                        <c:pt idx="12">
                          <c:v>1.42347006578114</c:v>
                        </c:pt>
                        <c:pt idx="13">
                          <c:v>1.50501035980502</c:v>
                        </c:pt>
                        <c:pt idx="14">
                          <c:v>1.58485099244425</c:v>
                        </c:pt>
                        <c:pt idx="15">
                          <c:v>1.66309278606311</c:v>
                        </c:pt>
                        <c:pt idx="16">
                          <c:v>1.7398268832169</c:v>
                        </c:pt>
                        <c:pt idx="17">
                          <c:v>1.81513606561854</c:v>
                        </c:pt>
                        <c:pt idx="18">
                          <c:v>1.88909582564321</c:v>
                        </c:pt>
                        <c:pt idx="19">
                          <c:v>1.9617752531046</c:v>
                        </c:pt>
                        <c:pt idx="20">
                          <c:v>2.03323777967574</c:v>
                        </c:pt>
                        <c:pt idx="21">
                          <c:v>2.10354181082234</c:v>
                        </c:pt>
                        <c:pt idx="22">
                          <c:v>2.17274126707207</c:v>
                        </c:pt>
                        <c:pt idx="23">
                          <c:v>2.24088605105311</c:v>
                        </c:pt>
                        <c:pt idx="24">
                          <c:v>2.30802245298836</c:v>
                        </c:pt>
                        <c:pt idx="25">
                          <c:v>2.37419350463931</c:v>
                        </c:pt>
                        <c:pt idx="26">
                          <c:v>2.43943928970478</c:v>
                        </c:pt>
                        <c:pt idx="27">
                          <c:v>2.50379721717361</c:v>
                        </c:pt>
                        <c:pt idx="28">
                          <c:v>2.56730226311586</c:v>
                        </c:pt>
                        <c:pt idx="29">
                          <c:v>2.62998718453981</c:v>
                        </c:pt>
                      </c:lvl>
                      <c:lvl>
                        <c:pt idx="0">
                          <c:v>769.66210367388</c:v>
                        </c:pt>
                        <c:pt idx="1">
                          <c:v>776.86210367388</c:v>
                        </c:pt>
                        <c:pt idx="2">
                          <c:v>784.06210367388</c:v>
                        </c:pt>
                        <c:pt idx="3">
                          <c:v>791.26210367388</c:v>
                        </c:pt>
                        <c:pt idx="4">
                          <c:v>798.46210367388</c:v>
                        </c:pt>
                        <c:pt idx="5">
                          <c:v>805.66210367388</c:v>
                        </c:pt>
                        <c:pt idx="6">
                          <c:v>812.86210367388</c:v>
                        </c:pt>
                        <c:pt idx="7">
                          <c:v>820.06210367388</c:v>
                        </c:pt>
                        <c:pt idx="8">
                          <c:v>827.26210367388</c:v>
                        </c:pt>
                        <c:pt idx="9">
                          <c:v>834.46210367388</c:v>
                        </c:pt>
                        <c:pt idx="10">
                          <c:v>841.66210367388</c:v>
                        </c:pt>
                        <c:pt idx="11">
                          <c:v>848.86210367388</c:v>
                        </c:pt>
                        <c:pt idx="12">
                          <c:v>856.06210367388</c:v>
                        </c:pt>
                        <c:pt idx="13">
                          <c:v>863.26210367388</c:v>
                        </c:pt>
                        <c:pt idx="14">
                          <c:v>870.46210367388</c:v>
                        </c:pt>
                        <c:pt idx="15">
                          <c:v>877.66210367388</c:v>
                        </c:pt>
                        <c:pt idx="16">
                          <c:v>884.86210367388</c:v>
                        </c:pt>
                        <c:pt idx="17">
                          <c:v>892.06210367388</c:v>
                        </c:pt>
                        <c:pt idx="18">
                          <c:v>899.26210367388</c:v>
                        </c:pt>
                        <c:pt idx="19">
                          <c:v>906.46210367388</c:v>
                        </c:pt>
                        <c:pt idx="20">
                          <c:v>913.66210367388</c:v>
                        </c:pt>
                        <c:pt idx="21">
                          <c:v>920.86210367388</c:v>
                        </c:pt>
                        <c:pt idx="22">
                          <c:v>928.06210367388</c:v>
                        </c:pt>
                        <c:pt idx="23">
                          <c:v>935.26210367388</c:v>
                        </c:pt>
                        <c:pt idx="24">
                          <c:v>942.46210367388</c:v>
                        </c:pt>
                        <c:pt idx="25">
                          <c:v>949.66210367388</c:v>
                        </c:pt>
                        <c:pt idx="26">
                          <c:v>956.86210367388</c:v>
                        </c:pt>
                        <c:pt idx="27">
                          <c:v>964.06210367388</c:v>
                        </c:pt>
                        <c:pt idx="28">
                          <c:v>971.26210367388</c:v>
                        </c:pt>
                        <c:pt idx="29">
                          <c:v>978.46210367388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[12]DASHBOARD!$P$379:$AS$379</c15:sqref>
                        </c15:formulaRef>
                      </c:ext>
                    </c:extLst>
                    <c:numCache>
                      <c:formatCode>General</c:formatCode>
                      <c:ptCount val="3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5F37-4200-B0FC-F11CD8C1D2A5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[12]DASHBOARD!$O$380</c15:sqref>
                        </c15:formulaRef>
                      </c:ext>
                    </c:extLst>
                    <c:strCache>
                      <c:ptCount val="1"/>
                      <c:pt idx="0">
                        <c:v>0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[12]DASHBOARD!$P$389:$AS$391</c15:sqref>
                        </c15:formulaRef>
                      </c:ext>
                    </c:extLst>
                    <c:multiLvlStrCache>
                      <c:ptCount val="30"/>
                      <c:lvl>
                        <c:pt idx="0">
                          <c:v>1080</c:v>
                        </c:pt>
                        <c:pt idx="1">
                          <c:v>1200</c:v>
                        </c:pt>
                        <c:pt idx="2">
                          <c:v>1320</c:v>
                        </c:pt>
                        <c:pt idx="3">
                          <c:v>1440</c:v>
                        </c:pt>
                        <c:pt idx="4">
                          <c:v>1560</c:v>
                        </c:pt>
                        <c:pt idx="5">
                          <c:v>1680</c:v>
                        </c:pt>
                        <c:pt idx="6">
                          <c:v>1800</c:v>
                        </c:pt>
                        <c:pt idx="7">
                          <c:v>1920</c:v>
                        </c:pt>
                        <c:pt idx="8">
                          <c:v>2040</c:v>
                        </c:pt>
                        <c:pt idx="9">
                          <c:v>2160</c:v>
                        </c:pt>
                        <c:pt idx="10">
                          <c:v>2280</c:v>
                        </c:pt>
                        <c:pt idx="11">
                          <c:v>2400</c:v>
                        </c:pt>
                        <c:pt idx="12">
                          <c:v>2520</c:v>
                        </c:pt>
                        <c:pt idx="13">
                          <c:v>2640</c:v>
                        </c:pt>
                        <c:pt idx="14">
                          <c:v>2760</c:v>
                        </c:pt>
                        <c:pt idx="15">
                          <c:v>2880</c:v>
                        </c:pt>
                        <c:pt idx="16">
                          <c:v>3000</c:v>
                        </c:pt>
                        <c:pt idx="17">
                          <c:v>3120</c:v>
                        </c:pt>
                        <c:pt idx="18">
                          <c:v>3240</c:v>
                        </c:pt>
                        <c:pt idx="19">
                          <c:v>3360</c:v>
                        </c:pt>
                        <c:pt idx="20">
                          <c:v>3480</c:v>
                        </c:pt>
                        <c:pt idx="21">
                          <c:v>3600</c:v>
                        </c:pt>
                        <c:pt idx="22">
                          <c:v>3720</c:v>
                        </c:pt>
                        <c:pt idx="23">
                          <c:v>3840</c:v>
                        </c:pt>
                        <c:pt idx="24">
                          <c:v>3960</c:v>
                        </c:pt>
                        <c:pt idx="25">
                          <c:v>4080</c:v>
                        </c:pt>
                        <c:pt idx="26">
                          <c:v>4200</c:v>
                        </c:pt>
                        <c:pt idx="27">
                          <c:v>4320</c:v>
                        </c:pt>
                        <c:pt idx="28">
                          <c:v>4440</c:v>
                        </c:pt>
                        <c:pt idx="29">
                          <c:v>4560</c:v>
                        </c:pt>
                      </c:lvl>
                      <c:lvl>
                        <c:pt idx="0">
                          <c:v>0.233891487616235</c:v>
                        </c:pt>
                        <c:pt idx="1">
                          <c:v>0.361574559976502</c:v>
                        </c:pt>
                        <c:pt idx="2">
                          <c:v>0.477939682171341</c:v>
                        </c:pt>
                        <c:pt idx="3">
                          <c:v>0.587617534966282</c:v>
                        </c:pt>
                        <c:pt idx="4">
                          <c:v>0.6924753139188</c:v>
                        </c:pt>
                        <c:pt idx="5">
                          <c:v>0.793449766378221</c:v>
                        </c:pt>
                        <c:pt idx="6">
                          <c:v>0.891099061294822</c:v>
                        </c:pt>
                        <c:pt idx="7">
                          <c:v>0.985803297531382</c:v>
                        </c:pt>
                        <c:pt idx="8">
                          <c:v>1.07784737216602</c:v>
                        </c:pt>
                        <c:pt idx="9">
                          <c:v>1.16745906535777</c:v>
                        </c:pt>
                        <c:pt idx="10">
                          <c:v>1.25482832138285</c:v>
                        </c:pt>
                        <c:pt idx="11">
                          <c:v>1.34011794492478</c:v>
                        </c:pt>
                        <c:pt idx="12">
                          <c:v>1.42347006578114</c:v>
                        </c:pt>
                        <c:pt idx="13">
                          <c:v>1.50501035980502</c:v>
                        </c:pt>
                        <c:pt idx="14">
                          <c:v>1.58485099244425</c:v>
                        </c:pt>
                        <c:pt idx="15">
                          <c:v>1.66309278606311</c:v>
                        </c:pt>
                        <c:pt idx="16">
                          <c:v>1.7398268832169</c:v>
                        </c:pt>
                        <c:pt idx="17">
                          <c:v>1.81513606561854</c:v>
                        </c:pt>
                        <c:pt idx="18">
                          <c:v>1.88909582564321</c:v>
                        </c:pt>
                        <c:pt idx="19">
                          <c:v>1.9617752531046</c:v>
                        </c:pt>
                        <c:pt idx="20">
                          <c:v>2.03323777967574</c:v>
                        </c:pt>
                        <c:pt idx="21">
                          <c:v>2.10354181082234</c:v>
                        </c:pt>
                        <c:pt idx="22">
                          <c:v>2.17274126707207</c:v>
                        </c:pt>
                        <c:pt idx="23">
                          <c:v>2.24088605105311</c:v>
                        </c:pt>
                        <c:pt idx="24">
                          <c:v>2.30802245298836</c:v>
                        </c:pt>
                        <c:pt idx="25">
                          <c:v>2.37419350463931</c:v>
                        </c:pt>
                        <c:pt idx="26">
                          <c:v>2.43943928970478</c:v>
                        </c:pt>
                        <c:pt idx="27">
                          <c:v>2.50379721717361</c:v>
                        </c:pt>
                        <c:pt idx="28">
                          <c:v>2.56730226311586</c:v>
                        </c:pt>
                        <c:pt idx="29">
                          <c:v>2.62998718453981</c:v>
                        </c:pt>
                      </c:lvl>
                      <c:lvl>
                        <c:pt idx="0">
                          <c:v>769.66210367388</c:v>
                        </c:pt>
                        <c:pt idx="1">
                          <c:v>776.86210367388</c:v>
                        </c:pt>
                        <c:pt idx="2">
                          <c:v>784.06210367388</c:v>
                        </c:pt>
                        <c:pt idx="3">
                          <c:v>791.26210367388</c:v>
                        </c:pt>
                        <c:pt idx="4">
                          <c:v>798.46210367388</c:v>
                        </c:pt>
                        <c:pt idx="5">
                          <c:v>805.66210367388</c:v>
                        </c:pt>
                        <c:pt idx="6">
                          <c:v>812.86210367388</c:v>
                        </c:pt>
                        <c:pt idx="7">
                          <c:v>820.06210367388</c:v>
                        </c:pt>
                        <c:pt idx="8">
                          <c:v>827.26210367388</c:v>
                        </c:pt>
                        <c:pt idx="9">
                          <c:v>834.46210367388</c:v>
                        </c:pt>
                        <c:pt idx="10">
                          <c:v>841.66210367388</c:v>
                        </c:pt>
                        <c:pt idx="11">
                          <c:v>848.86210367388</c:v>
                        </c:pt>
                        <c:pt idx="12">
                          <c:v>856.06210367388</c:v>
                        </c:pt>
                        <c:pt idx="13">
                          <c:v>863.26210367388</c:v>
                        </c:pt>
                        <c:pt idx="14">
                          <c:v>870.46210367388</c:v>
                        </c:pt>
                        <c:pt idx="15">
                          <c:v>877.66210367388</c:v>
                        </c:pt>
                        <c:pt idx="16">
                          <c:v>884.86210367388</c:v>
                        </c:pt>
                        <c:pt idx="17">
                          <c:v>892.06210367388</c:v>
                        </c:pt>
                        <c:pt idx="18">
                          <c:v>899.26210367388</c:v>
                        </c:pt>
                        <c:pt idx="19">
                          <c:v>906.46210367388</c:v>
                        </c:pt>
                        <c:pt idx="20">
                          <c:v>913.66210367388</c:v>
                        </c:pt>
                        <c:pt idx="21">
                          <c:v>920.86210367388</c:v>
                        </c:pt>
                        <c:pt idx="22">
                          <c:v>928.06210367388</c:v>
                        </c:pt>
                        <c:pt idx="23">
                          <c:v>935.26210367388</c:v>
                        </c:pt>
                        <c:pt idx="24">
                          <c:v>942.46210367388</c:v>
                        </c:pt>
                        <c:pt idx="25">
                          <c:v>949.66210367388</c:v>
                        </c:pt>
                        <c:pt idx="26">
                          <c:v>956.86210367388</c:v>
                        </c:pt>
                        <c:pt idx="27">
                          <c:v>964.06210367388</c:v>
                        </c:pt>
                        <c:pt idx="28">
                          <c:v>971.26210367388</c:v>
                        </c:pt>
                        <c:pt idx="29">
                          <c:v>978.46210367388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[12]DASHBOARD!$P$380:$AS$380</c15:sqref>
                        </c15:formulaRef>
                      </c:ext>
                    </c:extLst>
                    <c:numCache>
                      <c:formatCode>General</c:formatCode>
                      <c:ptCount val="3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F37-4200-B0FC-F11CD8C1D2A5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[12]DASHBOARD!$O$381</c15:sqref>
                        </c15:formulaRef>
                      </c:ext>
                    </c:extLst>
                    <c:strCache>
                      <c:ptCount val="1"/>
                      <c:pt idx="0">
                        <c:v>0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[12]DASHBOARD!$P$389:$AS$391</c15:sqref>
                        </c15:formulaRef>
                      </c:ext>
                    </c:extLst>
                    <c:multiLvlStrCache>
                      <c:ptCount val="30"/>
                      <c:lvl>
                        <c:pt idx="0">
                          <c:v>1080</c:v>
                        </c:pt>
                        <c:pt idx="1">
                          <c:v>1200</c:v>
                        </c:pt>
                        <c:pt idx="2">
                          <c:v>1320</c:v>
                        </c:pt>
                        <c:pt idx="3">
                          <c:v>1440</c:v>
                        </c:pt>
                        <c:pt idx="4">
                          <c:v>1560</c:v>
                        </c:pt>
                        <c:pt idx="5">
                          <c:v>1680</c:v>
                        </c:pt>
                        <c:pt idx="6">
                          <c:v>1800</c:v>
                        </c:pt>
                        <c:pt idx="7">
                          <c:v>1920</c:v>
                        </c:pt>
                        <c:pt idx="8">
                          <c:v>2040</c:v>
                        </c:pt>
                        <c:pt idx="9">
                          <c:v>2160</c:v>
                        </c:pt>
                        <c:pt idx="10">
                          <c:v>2280</c:v>
                        </c:pt>
                        <c:pt idx="11">
                          <c:v>2400</c:v>
                        </c:pt>
                        <c:pt idx="12">
                          <c:v>2520</c:v>
                        </c:pt>
                        <c:pt idx="13">
                          <c:v>2640</c:v>
                        </c:pt>
                        <c:pt idx="14">
                          <c:v>2760</c:v>
                        </c:pt>
                        <c:pt idx="15">
                          <c:v>2880</c:v>
                        </c:pt>
                        <c:pt idx="16">
                          <c:v>3000</c:v>
                        </c:pt>
                        <c:pt idx="17">
                          <c:v>3120</c:v>
                        </c:pt>
                        <c:pt idx="18">
                          <c:v>3240</c:v>
                        </c:pt>
                        <c:pt idx="19">
                          <c:v>3360</c:v>
                        </c:pt>
                        <c:pt idx="20">
                          <c:v>3480</c:v>
                        </c:pt>
                        <c:pt idx="21">
                          <c:v>3600</c:v>
                        </c:pt>
                        <c:pt idx="22">
                          <c:v>3720</c:v>
                        </c:pt>
                        <c:pt idx="23">
                          <c:v>3840</c:v>
                        </c:pt>
                        <c:pt idx="24">
                          <c:v>3960</c:v>
                        </c:pt>
                        <c:pt idx="25">
                          <c:v>4080</c:v>
                        </c:pt>
                        <c:pt idx="26">
                          <c:v>4200</c:v>
                        </c:pt>
                        <c:pt idx="27">
                          <c:v>4320</c:v>
                        </c:pt>
                        <c:pt idx="28">
                          <c:v>4440</c:v>
                        </c:pt>
                        <c:pt idx="29">
                          <c:v>4560</c:v>
                        </c:pt>
                      </c:lvl>
                      <c:lvl>
                        <c:pt idx="0">
                          <c:v>0.233891487616235</c:v>
                        </c:pt>
                        <c:pt idx="1">
                          <c:v>0.361574559976502</c:v>
                        </c:pt>
                        <c:pt idx="2">
                          <c:v>0.477939682171341</c:v>
                        </c:pt>
                        <c:pt idx="3">
                          <c:v>0.587617534966282</c:v>
                        </c:pt>
                        <c:pt idx="4">
                          <c:v>0.6924753139188</c:v>
                        </c:pt>
                        <c:pt idx="5">
                          <c:v>0.793449766378221</c:v>
                        </c:pt>
                        <c:pt idx="6">
                          <c:v>0.891099061294822</c:v>
                        </c:pt>
                        <c:pt idx="7">
                          <c:v>0.985803297531382</c:v>
                        </c:pt>
                        <c:pt idx="8">
                          <c:v>1.07784737216602</c:v>
                        </c:pt>
                        <c:pt idx="9">
                          <c:v>1.16745906535777</c:v>
                        </c:pt>
                        <c:pt idx="10">
                          <c:v>1.25482832138285</c:v>
                        </c:pt>
                        <c:pt idx="11">
                          <c:v>1.34011794492478</c:v>
                        </c:pt>
                        <c:pt idx="12">
                          <c:v>1.42347006578114</c:v>
                        </c:pt>
                        <c:pt idx="13">
                          <c:v>1.50501035980502</c:v>
                        </c:pt>
                        <c:pt idx="14">
                          <c:v>1.58485099244425</c:v>
                        </c:pt>
                        <c:pt idx="15">
                          <c:v>1.66309278606311</c:v>
                        </c:pt>
                        <c:pt idx="16">
                          <c:v>1.7398268832169</c:v>
                        </c:pt>
                        <c:pt idx="17">
                          <c:v>1.81513606561854</c:v>
                        </c:pt>
                        <c:pt idx="18">
                          <c:v>1.88909582564321</c:v>
                        </c:pt>
                        <c:pt idx="19">
                          <c:v>1.9617752531046</c:v>
                        </c:pt>
                        <c:pt idx="20">
                          <c:v>2.03323777967574</c:v>
                        </c:pt>
                        <c:pt idx="21">
                          <c:v>2.10354181082234</c:v>
                        </c:pt>
                        <c:pt idx="22">
                          <c:v>2.17274126707207</c:v>
                        </c:pt>
                        <c:pt idx="23">
                          <c:v>2.24088605105311</c:v>
                        </c:pt>
                        <c:pt idx="24">
                          <c:v>2.30802245298836</c:v>
                        </c:pt>
                        <c:pt idx="25">
                          <c:v>2.37419350463931</c:v>
                        </c:pt>
                        <c:pt idx="26">
                          <c:v>2.43943928970478</c:v>
                        </c:pt>
                        <c:pt idx="27">
                          <c:v>2.50379721717361</c:v>
                        </c:pt>
                        <c:pt idx="28">
                          <c:v>2.56730226311586</c:v>
                        </c:pt>
                        <c:pt idx="29">
                          <c:v>2.62998718453981</c:v>
                        </c:pt>
                      </c:lvl>
                      <c:lvl>
                        <c:pt idx="0">
                          <c:v>769.66210367388</c:v>
                        </c:pt>
                        <c:pt idx="1">
                          <c:v>776.86210367388</c:v>
                        </c:pt>
                        <c:pt idx="2">
                          <c:v>784.06210367388</c:v>
                        </c:pt>
                        <c:pt idx="3">
                          <c:v>791.26210367388</c:v>
                        </c:pt>
                        <c:pt idx="4">
                          <c:v>798.46210367388</c:v>
                        </c:pt>
                        <c:pt idx="5">
                          <c:v>805.66210367388</c:v>
                        </c:pt>
                        <c:pt idx="6">
                          <c:v>812.86210367388</c:v>
                        </c:pt>
                        <c:pt idx="7">
                          <c:v>820.06210367388</c:v>
                        </c:pt>
                        <c:pt idx="8">
                          <c:v>827.26210367388</c:v>
                        </c:pt>
                        <c:pt idx="9">
                          <c:v>834.46210367388</c:v>
                        </c:pt>
                        <c:pt idx="10">
                          <c:v>841.66210367388</c:v>
                        </c:pt>
                        <c:pt idx="11">
                          <c:v>848.86210367388</c:v>
                        </c:pt>
                        <c:pt idx="12">
                          <c:v>856.06210367388</c:v>
                        </c:pt>
                        <c:pt idx="13">
                          <c:v>863.26210367388</c:v>
                        </c:pt>
                        <c:pt idx="14">
                          <c:v>870.46210367388</c:v>
                        </c:pt>
                        <c:pt idx="15">
                          <c:v>877.66210367388</c:v>
                        </c:pt>
                        <c:pt idx="16">
                          <c:v>884.86210367388</c:v>
                        </c:pt>
                        <c:pt idx="17">
                          <c:v>892.06210367388</c:v>
                        </c:pt>
                        <c:pt idx="18">
                          <c:v>899.26210367388</c:v>
                        </c:pt>
                        <c:pt idx="19">
                          <c:v>906.46210367388</c:v>
                        </c:pt>
                        <c:pt idx="20">
                          <c:v>913.66210367388</c:v>
                        </c:pt>
                        <c:pt idx="21">
                          <c:v>920.86210367388</c:v>
                        </c:pt>
                        <c:pt idx="22">
                          <c:v>928.06210367388</c:v>
                        </c:pt>
                        <c:pt idx="23">
                          <c:v>935.26210367388</c:v>
                        </c:pt>
                        <c:pt idx="24">
                          <c:v>942.46210367388</c:v>
                        </c:pt>
                        <c:pt idx="25">
                          <c:v>949.66210367388</c:v>
                        </c:pt>
                        <c:pt idx="26">
                          <c:v>956.86210367388</c:v>
                        </c:pt>
                        <c:pt idx="27">
                          <c:v>964.06210367388</c:v>
                        </c:pt>
                        <c:pt idx="28">
                          <c:v>971.26210367388</c:v>
                        </c:pt>
                        <c:pt idx="29">
                          <c:v>978.46210367388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[12]DASHBOARD!$P$381:$AS$381</c15:sqref>
                        </c15:formulaRef>
                      </c:ext>
                    </c:extLst>
                    <c:numCache>
                      <c:formatCode>General</c:formatCode>
                      <c:ptCount val="3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5F37-4200-B0FC-F11CD8C1D2A5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[12]DASHBOARD!$O$382</c15:sqref>
                        </c15:formulaRef>
                      </c:ext>
                    </c:extLst>
                    <c:strCache>
                      <c:ptCount val="1"/>
                      <c:pt idx="0">
                        <c:v>0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[12]DASHBOARD!$P$389:$AS$391</c15:sqref>
                        </c15:formulaRef>
                      </c:ext>
                    </c:extLst>
                    <c:multiLvlStrCache>
                      <c:ptCount val="30"/>
                      <c:lvl>
                        <c:pt idx="0">
                          <c:v>1080</c:v>
                        </c:pt>
                        <c:pt idx="1">
                          <c:v>1200</c:v>
                        </c:pt>
                        <c:pt idx="2">
                          <c:v>1320</c:v>
                        </c:pt>
                        <c:pt idx="3">
                          <c:v>1440</c:v>
                        </c:pt>
                        <c:pt idx="4">
                          <c:v>1560</c:v>
                        </c:pt>
                        <c:pt idx="5">
                          <c:v>1680</c:v>
                        </c:pt>
                        <c:pt idx="6">
                          <c:v>1800</c:v>
                        </c:pt>
                        <c:pt idx="7">
                          <c:v>1920</c:v>
                        </c:pt>
                        <c:pt idx="8">
                          <c:v>2040</c:v>
                        </c:pt>
                        <c:pt idx="9">
                          <c:v>2160</c:v>
                        </c:pt>
                        <c:pt idx="10">
                          <c:v>2280</c:v>
                        </c:pt>
                        <c:pt idx="11">
                          <c:v>2400</c:v>
                        </c:pt>
                        <c:pt idx="12">
                          <c:v>2520</c:v>
                        </c:pt>
                        <c:pt idx="13">
                          <c:v>2640</c:v>
                        </c:pt>
                        <c:pt idx="14">
                          <c:v>2760</c:v>
                        </c:pt>
                        <c:pt idx="15">
                          <c:v>2880</c:v>
                        </c:pt>
                        <c:pt idx="16">
                          <c:v>3000</c:v>
                        </c:pt>
                        <c:pt idx="17">
                          <c:v>3120</c:v>
                        </c:pt>
                        <c:pt idx="18">
                          <c:v>3240</c:v>
                        </c:pt>
                        <c:pt idx="19">
                          <c:v>3360</c:v>
                        </c:pt>
                        <c:pt idx="20">
                          <c:v>3480</c:v>
                        </c:pt>
                        <c:pt idx="21">
                          <c:v>3600</c:v>
                        </c:pt>
                        <c:pt idx="22">
                          <c:v>3720</c:v>
                        </c:pt>
                        <c:pt idx="23">
                          <c:v>3840</c:v>
                        </c:pt>
                        <c:pt idx="24">
                          <c:v>3960</c:v>
                        </c:pt>
                        <c:pt idx="25">
                          <c:v>4080</c:v>
                        </c:pt>
                        <c:pt idx="26">
                          <c:v>4200</c:v>
                        </c:pt>
                        <c:pt idx="27">
                          <c:v>4320</c:v>
                        </c:pt>
                        <c:pt idx="28">
                          <c:v>4440</c:v>
                        </c:pt>
                        <c:pt idx="29">
                          <c:v>4560</c:v>
                        </c:pt>
                      </c:lvl>
                      <c:lvl>
                        <c:pt idx="0">
                          <c:v>0.233891487616235</c:v>
                        </c:pt>
                        <c:pt idx="1">
                          <c:v>0.361574559976502</c:v>
                        </c:pt>
                        <c:pt idx="2">
                          <c:v>0.477939682171341</c:v>
                        </c:pt>
                        <c:pt idx="3">
                          <c:v>0.587617534966282</c:v>
                        </c:pt>
                        <c:pt idx="4">
                          <c:v>0.6924753139188</c:v>
                        </c:pt>
                        <c:pt idx="5">
                          <c:v>0.793449766378221</c:v>
                        </c:pt>
                        <c:pt idx="6">
                          <c:v>0.891099061294822</c:v>
                        </c:pt>
                        <c:pt idx="7">
                          <c:v>0.985803297531382</c:v>
                        </c:pt>
                        <c:pt idx="8">
                          <c:v>1.07784737216602</c:v>
                        </c:pt>
                        <c:pt idx="9">
                          <c:v>1.16745906535777</c:v>
                        </c:pt>
                        <c:pt idx="10">
                          <c:v>1.25482832138285</c:v>
                        </c:pt>
                        <c:pt idx="11">
                          <c:v>1.34011794492478</c:v>
                        </c:pt>
                        <c:pt idx="12">
                          <c:v>1.42347006578114</c:v>
                        </c:pt>
                        <c:pt idx="13">
                          <c:v>1.50501035980502</c:v>
                        </c:pt>
                        <c:pt idx="14">
                          <c:v>1.58485099244425</c:v>
                        </c:pt>
                        <c:pt idx="15">
                          <c:v>1.66309278606311</c:v>
                        </c:pt>
                        <c:pt idx="16">
                          <c:v>1.7398268832169</c:v>
                        </c:pt>
                        <c:pt idx="17">
                          <c:v>1.81513606561854</c:v>
                        </c:pt>
                        <c:pt idx="18">
                          <c:v>1.88909582564321</c:v>
                        </c:pt>
                        <c:pt idx="19">
                          <c:v>1.9617752531046</c:v>
                        </c:pt>
                        <c:pt idx="20">
                          <c:v>2.03323777967574</c:v>
                        </c:pt>
                        <c:pt idx="21">
                          <c:v>2.10354181082234</c:v>
                        </c:pt>
                        <c:pt idx="22">
                          <c:v>2.17274126707207</c:v>
                        </c:pt>
                        <c:pt idx="23">
                          <c:v>2.24088605105311</c:v>
                        </c:pt>
                        <c:pt idx="24">
                          <c:v>2.30802245298836</c:v>
                        </c:pt>
                        <c:pt idx="25">
                          <c:v>2.37419350463931</c:v>
                        </c:pt>
                        <c:pt idx="26">
                          <c:v>2.43943928970478</c:v>
                        </c:pt>
                        <c:pt idx="27">
                          <c:v>2.50379721717361</c:v>
                        </c:pt>
                        <c:pt idx="28">
                          <c:v>2.56730226311586</c:v>
                        </c:pt>
                        <c:pt idx="29">
                          <c:v>2.62998718453981</c:v>
                        </c:pt>
                      </c:lvl>
                      <c:lvl>
                        <c:pt idx="0">
                          <c:v>769.66210367388</c:v>
                        </c:pt>
                        <c:pt idx="1">
                          <c:v>776.86210367388</c:v>
                        </c:pt>
                        <c:pt idx="2">
                          <c:v>784.06210367388</c:v>
                        </c:pt>
                        <c:pt idx="3">
                          <c:v>791.26210367388</c:v>
                        </c:pt>
                        <c:pt idx="4">
                          <c:v>798.46210367388</c:v>
                        </c:pt>
                        <c:pt idx="5">
                          <c:v>805.66210367388</c:v>
                        </c:pt>
                        <c:pt idx="6">
                          <c:v>812.86210367388</c:v>
                        </c:pt>
                        <c:pt idx="7">
                          <c:v>820.06210367388</c:v>
                        </c:pt>
                        <c:pt idx="8">
                          <c:v>827.26210367388</c:v>
                        </c:pt>
                        <c:pt idx="9">
                          <c:v>834.46210367388</c:v>
                        </c:pt>
                        <c:pt idx="10">
                          <c:v>841.66210367388</c:v>
                        </c:pt>
                        <c:pt idx="11">
                          <c:v>848.86210367388</c:v>
                        </c:pt>
                        <c:pt idx="12">
                          <c:v>856.06210367388</c:v>
                        </c:pt>
                        <c:pt idx="13">
                          <c:v>863.26210367388</c:v>
                        </c:pt>
                        <c:pt idx="14">
                          <c:v>870.46210367388</c:v>
                        </c:pt>
                        <c:pt idx="15">
                          <c:v>877.66210367388</c:v>
                        </c:pt>
                        <c:pt idx="16">
                          <c:v>884.86210367388</c:v>
                        </c:pt>
                        <c:pt idx="17">
                          <c:v>892.06210367388</c:v>
                        </c:pt>
                        <c:pt idx="18">
                          <c:v>899.26210367388</c:v>
                        </c:pt>
                        <c:pt idx="19">
                          <c:v>906.46210367388</c:v>
                        </c:pt>
                        <c:pt idx="20">
                          <c:v>913.66210367388</c:v>
                        </c:pt>
                        <c:pt idx="21">
                          <c:v>920.86210367388</c:v>
                        </c:pt>
                        <c:pt idx="22">
                          <c:v>928.06210367388</c:v>
                        </c:pt>
                        <c:pt idx="23">
                          <c:v>935.26210367388</c:v>
                        </c:pt>
                        <c:pt idx="24">
                          <c:v>942.46210367388</c:v>
                        </c:pt>
                        <c:pt idx="25">
                          <c:v>949.66210367388</c:v>
                        </c:pt>
                        <c:pt idx="26">
                          <c:v>956.86210367388</c:v>
                        </c:pt>
                        <c:pt idx="27">
                          <c:v>964.06210367388</c:v>
                        </c:pt>
                        <c:pt idx="28">
                          <c:v>971.26210367388</c:v>
                        </c:pt>
                        <c:pt idx="29">
                          <c:v>978.46210367388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[12]DASHBOARD!$P$382:$AS$382</c15:sqref>
                        </c15:formulaRef>
                      </c:ext>
                    </c:extLst>
                    <c:numCache>
                      <c:formatCode>General</c:formatCode>
                      <c:ptCount val="3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5F37-4200-B0FC-F11CD8C1D2A5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[12]DASHBOARD!$O$383</c15:sqref>
                        </c15:formulaRef>
                      </c:ext>
                    </c:extLst>
                    <c:strCache>
                      <c:ptCount val="1"/>
                      <c:pt idx="0">
                        <c:v>0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[12]DASHBOARD!$P$389:$AS$391</c15:sqref>
                        </c15:formulaRef>
                      </c:ext>
                    </c:extLst>
                    <c:multiLvlStrCache>
                      <c:ptCount val="30"/>
                      <c:lvl>
                        <c:pt idx="0">
                          <c:v>1080</c:v>
                        </c:pt>
                        <c:pt idx="1">
                          <c:v>1200</c:v>
                        </c:pt>
                        <c:pt idx="2">
                          <c:v>1320</c:v>
                        </c:pt>
                        <c:pt idx="3">
                          <c:v>1440</c:v>
                        </c:pt>
                        <c:pt idx="4">
                          <c:v>1560</c:v>
                        </c:pt>
                        <c:pt idx="5">
                          <c:v>1680</c:v>
                        </c:pt>
                        <c:pt idx="6">
                          <c:v>1800</c:v>
                        </c:pt>
                        <c:pt idx="7">
                          <c:v>1920</c:v>
                        </c:pt>
                        <c:pt idx="8">
                          <c:v>2040</c:v>
                        </c:pt>
                        <c:pt idx="9">
                          <c:v>2160</c:v>
                        </c:pt>
                        <c:pt idx="10">
                          <c:v>2280</c:v>
                        </c:pt>
                        <c:pt idx="11">
                          <c:v>2400</c:v>
                        </c:pt>
                        <c:pt idx="12">
                          <c:v>2520</c:v>
                        </c:pt>
                        <c:pt idx="13">
                          <c:v>2640</c:v>
                        </c:pt>
                        <c:pt idx="14">
                          <c:v>2760</c:v>
                        </c:pt>
                        <c:pt idx="15">
                          <c:v>2880</c:v>
                        </c:pt>
                        <c:pt idx="16">
                          <c:v>3000</c:v>
                        </c:pt>
                        <c:pt idx="17">
                          <c:v>3120</c:v>
                        </c:pt>
                        <c:pt idx="18">
                          <c:v>3240</c:v>
                        </c:pt>
                        <c:pt idx="19">
                          <c:v>3360</c:v>
                        </c:pt>
                        <c:pt idx="20">
                          <c:v>3480</c:v>
                        </c:pt>
                        <c:pt idx="21">
                          <c:v>3600</c:v>
                        </c:pt>
                        <c:pt idx="22">
                          <c:v>3720</c:v>
                        </c:pt>
                        <c:pt idx="23">
                          <c:v>3840</c:v>
                        </c:pt>
                        <c:pt idx="24">
                          <c:v>3960</c:v>
                        </c:pt>
                        <c:pt idx="25">
                          <c:v>4080</c:v>
                        </c:pt>
                        <c:pt idx="26">
                          <c:v>4200</c:v>
                        </c:pt>
                        <c:pt idx="27">
                          <c:v>4320</c:v>
                        </c:pt>
                        <c:pt idx="28">
                          <c:v>4440</c:v>
                        </c:pt>
                        <c:pt idx="29">
                          <c:v>4560</c:v>
                        </c:pt>
                      </c:lvl>
                      <c:lvl>
                        <c:pt idx="0">
                          <c:v>0.233891487616235</c:v>
                        </c:pt>
                        <c:pt idx="1">
                          <c:v>0.361574559976502</c:v>
                        </c:pt>
                        <c:pt idx="2">
                          <c:v>0.477939682171341</c:v>
                        </c:pt>
                        <c:pt idx="3">
                          <c:v>0.587617534966282</c:v>
                        </c:pt>
                        <c:pt idx="4">
                          <c:v>0.6924753139188</c:v>
                        </c:pt>
                        <c:pt idx="5">
                          <c:v>0.793449766378221</c:v>
                        </c:pt>
                        <c:pt idx="6">
                          <c:v>0.891099061294822</c:v>
                        </c:pt>
                        <c:pt idx="7">
                          <c:v>0.985803297531382</c:v>
                        </c:pt>
                        <c:pt idx="8">
                          <c:v>1.07784737216602</c:v>
                        </c:pt>
                        <c:pt idx="9">
                          <c:v>1.16745906535777</c:v>
                        </c:pt>
                        <c:pt idx="10">
                          <c:v>1.25482832138285</c:v>
                        </c:pt>
                        <c:pt idx="11">
                          <c:v>1.34011794492478</c:v>
                        </c:pt>
                        <c:pt idx="12">
                          <c:v>1.42347006578114</c:v>
                        </c:pt>
                        <c:pt idx="13">
                          <c:v>1.50501035980502</c:v>
                        </c:pt>
                        <c:pt idx="14">
                          <c:v>1.58485099244425</c:v>
                        </c:pt>
                        <c:pt idx="15">
                          <c:v>1.66309278606311</c:v>
                        </c:pt>
                        <c:pt idx="16">
                          <c:v>1.7398268832169</c:v>
                        </c:pt>
                        <c:pt idx="17">
                          <c:v>1.81513606561854</c:v>
                        </c:pt>
                        <c:pt idx="18">
                          <c:v>1.88909582564321</c:v>
                        </c:pt>
                        <c:pt idx="19">
                          <c:v>1.9617752531046</c:v>
                        </c:pt>
                        <c:pt idx="20">
                          <c:v>2.03323777967574</c:v>
                        </c:pt>
                        <c:pt idx="21">
                          <c:v>2.10354181082234</c:v>
                        </c:pt>
                        <c:pt idx="22">
                          <c:v>2.17274126707207</c:v>
                        </c:pt>
                        <c:pt idx="23">
                          <c:v>2.24088605105311</c:v>
                        </c:pt>
                        <c:pt idx="24">
                          <c:v>2.30802245298836</c:v>
                        </c:pt>
                        <c:pt idx="25">
                          <c:v>2.37419350463931</c:v>
                        </c:pt>
                        <c:pt idx="26">
                          <c:v>2.43943928970478</c:v>
                        </c:pt>
                        <c:pt idx="27">
                          <c:v>2.50379721717361</c:v>
                        </c:pt>
                        <c:pt idx="28">
                          <c:v>2.56730226311586</c:v>
                        </c:pt>
                        <c:pt idx="29">
                          <c:v>2.62998718453981</c:v>
                        </c:pt>
                      </c:lvl>
                      <c:lvl>
                        <c:pt idx="0">
                          <c:v>769.66210367388</c:v>
                        </c:pt>
                        <c:pt idx="1">
                          <c:v>776.86210367388</c:v>
                        </c:pt>
                        <c:pt idx="2">
                          <c:v>784.06210367388</c:v>
                        </c:pt>
                        <c:pt idx="3">
                          <c:v>791.26210367388</c:v>
                        </c:pt>
                        <c:pt idx="4">
                          <c:v>798.46210367388</c:v>
                        </c:pt>
                        <c:pt idx="5">
                          <c:v>805.66210367388</c:v>
                        </c:pt>
                        <c:pt idx="6">
                          <c:v>812.86210367388</c:v>
                        </c:pt>
                        <c:pt idx="7">
                          <c:v>820.06210367388</c:v>
                        </c:pt>
                        <c:pt idx="8">
                          <c:v>827.26210367388</c:v>
                        </c:pt>
                        <c:pt idx="9">
                          <c:v>834.46210367388</c:v>
                        </c:pt>
                        <c:pt idx="10">
                          <c:v>841.66210367388</c:v>
                        </c:pt>
                        <c:pt idx="11">
                          <c:v>848.86210367388</c:v>
                        </c:pt>
                        <c:pt idx="12">
                          <c:v>856.06210367388</c:v>
                        </c:pt>
                        <c:pt idx="13">
                          <c:v>863.26210367388</c:v>
                        </c:pt>
                        <c:pt idx="14">
                          <c:v>870.46210367388</c:v>
                        </c:pt>
                        <c:pt idx="15">
                          <c:v>877.66210367388</c:v>
                        </c:pt>
                        <c:pt idx="16">
                          <c:v>884.86210367388</c:v>
                        </c:pt>
                        <c:pt idx="17">
                          <c:v>892.06210367388</c:v>
                        </c:pt>
                        <c:pt idx="18">
                          <c:v>899.26210367388</c:v>
                        </c:pt>
                        <c:pt idx="19">
                          <c:v>906.46210367388</c:v>
                        </c:pt>
                        <c:pt idx="20">
                          <c:v>913.66210367388</c:v>
                        </c:pt>
                        <c:pt idx="21">
                          <c:v>920.86210367388</c:v>
                        </c:pt>
                        <c:pt idx="22">
                          <c:v>928.06210367388</c:v>
                        </c:pt>
                        <c:pt idx="23">
                          <c:v>935.26210367388</c:v>
                        </c:pt>
                        <c:pt idx="24">
                          <c:v>942.46210367388</c:v>
                        </c:pt>
                        <c:pt idx="25">
                          <c:v>949.66210367388</c:v>
                        </c:pt>
                        <c:pt idx="26">
                          <c:v>956.86210367388</c:v>
                        </c:pt>
                        <c:pt idx="27">
                          <c:v>964.06210367388</c:v>
                        </c:pt>
                        <c:pt idx="28">
                          <c:v>971.26210367388</c:v>
                        </c:pt>
                        <c:pt idx="29">
                          <c:v>978.46210367388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[12]DASHBOARD!$P$383:$AS$383</c15:sqref>
                        </c15:formulaRef>
                      </c:ext>
                    </c:extLst>
                    <c:numCache>
                      <c:formatCode>General</c:formatCode>
                      <c:ptCount val="3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5F37-4200-B0FC-F11CD8C1D2A5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[12]DASHBOARD!$O$384</c15:sqref>
                        </c15:formulaRef>
                      </c:ext>
                    </c:extLst>
                    <c:strCache>
                      <c:ptCount val="1"/>
                      <c:pt idx="0">
                        <c:v>0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[12]DASHBOARD!$P$389:$AS$391</c15:sqref>
                        </c15:formulaRef>
                      </c:ext>
                    </c:extLst>
                    <c:multiLvlStrCache>
                      <c:ptCount val="30"/>
                      <c:lvl>
                        <c:pt idx="0">
                          <c:v>1080</c:v>
                        </c:pt>
                        <c:pt idx="1">
                          <c:v>1200</c:v>
                        </c:pt>
                        <c:pt idx="2">
                          <c:v>1320</c:v>
                        </c:pt>
                        <c:pt idx="3">
                          <c:v>1440</c:v>
                        </c:pt>
                        <c:pt idx="4">
                          <c:v>1560</c:v>
                        </c:pt>
                        <c:pt idx="5">
                          <c:v>1680</c:v>
                        </c:pt>
                        <c:pt idx="6">
                          <c:v>1800</c:v>
                        </c:pt>
                        <c:pt idx="7">
                          <c:v>1920</c:v>
                        </c:pt>
                        <c:pt idx="8">
                          <c:v>2040</c:v>
                        </c:pt>
                        <c:pt idx="9">
                          <c:v>2160</c:v>
                        </c:pt>
                        <c:pt idx="10">
                          <c:v>2280</c:v>
                        </c:pt>
                        <c:pt idx="11">
                          <c:v>2400</c:v>
                        </c:pt>
                        <c:pt idx="12">
                          <c:v>2520</c:v>
                        </c:pt>
                        <c:pt idx="13">
                          <c:v>2640</c:v>
                        </c:pt>
                        <c:pt idx="14">
                          <c:v>2760</c:v>
                        </c:pt>
                        <c:pt idx="15">
                          <c:v>2880</c:v>
                        </c:pt>
                        <c:pt idx="16">
                          <c:v>3000</c:v>
                        </c:pt>
                        <c:pt idx="17">
                          <c:v>3120</c:v>
                        </c:pt>
                        <c:pt idx="18">
                          <c:v>3240</c:v>
                        </c:pt>
                        <c:pt idx="19">
                          <c:v>3360</c:v>
                        </c:pt>
                        <c:pt idx="20">
                          <c:v>3480</c:v>
                        </c:pt>
                        <c:pt idx="21">
                          <c:v>3600</c:v>
                        </c:pt>
                        <c:pt idx="22">
                          <c:v>3720</c:v>
                        </c:pt>
                        <c:pt idx="23">
                          <c:v>3840</c:v>
                        </c:pt>
                        <c:pt idx="24">
                          <c:v>3960</c:v>
                        </c:pt>
                        <c:pt idx="25">
                          <c:v>4080</c:v>
                        </c:pt>
                        <c:pt idx="26">
                          <c:v>4200</c:v>
                        </c:pt>
                        <c:pt idx="27">
                          <c:v>4320</c:v>
                        </c:pt>
                        <c:pt idx="28">
                          <c:v>4440</c:v>
                        </c:pt>
                        <c:pt idx="29">
                          <c:v>4560</c:v>
                        </c:pt>
                      </c:lvl>
                      <c:lvl>
                        <c:pt idx="0">
                          <c:v>0.233891487616235</c:v>
                        </c:pt>
                        <c:pt idx="1">
                          <c:v>0.361574559976502</c:v>
                        </c:pt>
                        <c:pt idx="2">
                          <c:v>0.477939682171341</c:v>
                        </c:pt>
                        <c:pt idx="3">
                          <c:v>0.587617534966282</c:v>
                        </c:pt>
                        <c:pt idx="4">
                          <c:v>0.6924753139188</c:v>
                        </c:pt>
                        <c:pt idx="5">
                          <c:v>0.793449766378221</c:v>
                        </c:pt>
                        <c:pt idx="6">
                          <c:v>0.891099061294822</c:v>
                        </c:pt>
                        <c:pt idx="7">
                          <c:v>0.985803297531382</c:v>
                        </c:pt>
                        <c:pt idx="8">
                          <c:v>1.07784737216602</c:v>
                        </c:pt>
                        <c:pt idx="9">
                          <c:v>1.16745906535777</c:v>
                        </c:pt>
                        <c:pt idx="10">
                          <c:v>1.25482832138285</c:v>
                        </c:pt>
                        <c:pt idx="11">
                          <c:v>1.34011794492478</c:v>
                        </c:pt>
                        <c:pt idx="12">
                          <c:v>1.42347006578114</c:v>
                        </c:pt>
                        <c:pt idx="13">
                          <c:v>1.50501035980502</c:v>
                        </c:pt>
                        <c:pt idx="14">
                          <c:v>1.58485099244425</c:v>
                        </c:pt>
                        <c:pt idx="15">
                          <c:v>1.66309278606311</c:v>
                        </c:pt>
                        <c:pt idx="16">
                          <c:v>1.7398268832169</c:v>
                        </c:pt>
                        <c:pt idx="17">
                          <c:v>1.81513606561854</c:v>
                        </c:pt>
                        <c:pt idx="18">
                          <c:v>1.88909582564321</c:v>
                        </c:pt>
                        <c:pt idx="19">
                          <c:v>1.9617752531046</c:v>
                        </c:pt>
                        <c:pt idx="20">
                          <c:v>2.03323777967574</c:v>
                        </c:pt>
                        <c:pt idx="21">
                          <c:v>2.10354181082234</c:v>
                        </c:pt>
                        <c:pt idx="22">
                          <c:v>2.17274126707207</c:v>
                        </c:pt>
                        <c:pt idx="23">
                          <c:v>2.24088605105311</c:v>
                        </c:pt>
                        <c:pt idx="24">
                          <c:v>2.30802245298836</c:v>
                        </c:pt>
                        <c:pt idx="25">
                          <c:v>2.37419350463931</c:v>
                        </c:pt>
                        <c:pt idx="26">
                          <c:v>2.43943928970478</c:v>
                        </c:pt>
                        <c:pt idx="27">
                          <c:v>2.50379721717361</c:v>
                        </c:pt>
                        <c:pt idx="28">
                          <c:v>2.56730226311586</c:v>
                        </c:pt>
                        <c:pt idx="29">
                          <c:v>2.62998718453981</c:v>
                        </c:pt>
                      </c:lvl>
                      <c:lvl>
                        <c:pt idx="0">
                          <c:v>769.66210367388</c:v>
                        </c:pt>
                        <c:pt idx="1">
                          <c:v>776.86210367388</c:v>
                        </c:pt>
                        <c:pt idx="2">
                          <c:v>784.06210367388</c:v>
                        </c:pt>
                        <c:pt idx="3">
                          <c:v>791.26210367388</c:v>
                        </c:pt>
                        <c:pt idx="4">
                          <c:v>798.46210367388</c:v>
                        </c:pt>
                        <c:pt idx="5">
                          <c:v>805.66210367388</c:v>
                        </c:pt>
                        <c:pt idx="6">
                          <c:v>812.86210367388</c:v>
                        </c:pt>
                        <c:pt idx="7">
                          <c:v>820.06210367388</c:v>
                        </c:pt>
                        <c:pt idx="8">
                          <c:v>827.26210367388</c:v>
                        </c:pt>
                        <c:pt idx="9">
                          <c:v>834.46210367388</c:v>
                        </c:pt>
                        <c:pt idx="10">
                          <c:v>841.66210367388</c:v>
                        </c:pt>
                        <c:pt idx="11">
                          <c:v>848.86210367388</c:v>
                        </c:pt>
                        <c:pt idx="12">
                          <c:v>856.06210367388</c:v>
                        </c:pt>
                        <c:pt idx="13">
                          <c:v>863.26210367388</c:v>
                        </c:pt>
                        <c:pt idx="14">
                          <c:v>870.46210367388</c:v>
                        </c:pt>
                        <c:pt idx="15">
                          <c:v>877.66210367388</c:v>
                        </c:pt>
                        <c:pt idx="16">
                          <c:v>884.86210367388</c:v>
                        </c:pt>
                        <c:pt idx="17">
                          <c:v>892.06210367388</c:v>
                        </c:pt>
                        <c:pt idx="18">
                          <c:v>899.26210367388</c:v>
                        </c:pt>
                        <c:pt idx="19">
                          <c:v>906.46210367388</c:v>
                        </c:pt>
                        <c:pt idx="20">
                          <c:v>913.66210367388</c:v>
                        </c:pt>
                        <c:pt idx="21">
                          <c:v>920.86210367388</c:v>
                        </c:pt>
                        <c:pt idx="22">
                          <c:v>928.06210367388</c:v>
                        </c:pt>
                        <c:pt idx="23">
                          <c:v>935.26210367388</c:v>
                        </c:pt>
                        <c:pt idx="24">
                          <c:v>942.46210367388</c:v>
                        </c:pt>
                        <c:pt idx="25">
                          <c:v>949.66210367388</c:v>
                        </c:pt>
                        <c:pt idx="26">
                          <c:v>956.86210367388</c:v>
                        </c:pt>
                        <c:pt idx="27">
                          <c:v>964.06210367388</c:v>
                        </c:pt>
                        <c:pt idx="28">
                          <c:v>971.26210367388</c:v>
                        </c:pt>
                        <c:pt idx="29">
                          <c:v>978.46210367388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[12]DASHBOARD!$P$384:$AS$384</c15:sqref>
                        </c15:formulaRef>
                      </c:ext>
                    </c:extLst>
                    <c:numCache>
                      <c:formatCode>General</c:formatCode>
                      <c:ptCount val="3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5F37-4200-B0FC-F11CD8C1D2A5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[12]DASHBOARD!$O$385</c15:sqref>
                        </c15:formulaRef>
                      </c:ext>
                    </c:extLst>
                    <c:strCache>
                      <c:ptCount val="1"/>
                      <c:pt idx="0">
                        <c:v>0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[12]DASHBOARD!$P$389:$AS$391</c15:sqref>
                        </c15:formulaRef>
                      </c:ext>
                    </c:extLst>
                    <c:multiLvlStrCache>
                      <c:ptCount val="30"/>
                      <c:lvl>
                        <c:pt idx="0">
                          <c:v>1080</c:v>
                        </c:pt>
                        <c:pt idx="1">
                          <c:v>1200</c:v>
                        </c:pt>
                        <c:pt idx="2">
                          <c:v>1320</c:v>
                        </c:pt>
                        <c:pt idx="3">
                          <c:v>1440</c:v>
                        </c:pt>
                        <c:pt idx="4">
                          <c:v>1560</c:v>
                        </c:pt>
                        <c:pt idx="5">
                          <c:v>1680</c:v>
                        </c:pt>
                        <c:pt idx="6">
                          <c:v>1800</c:v>
                        </c:pt>
                        <c:pt idx="7">
                          <c:v>1920</c:v>
                        </c:pt>
                        <c:pt idx="8">
                          <c:v>2040</c:v>
                        </c:pt>
                        <c:pt idx="9">
                          <c:v>2160</c:v>
                        </c:pt>
                        <c:pt idx="10">
                          <c:v>2280</c:v>
                        </c:pt>
                        <c:pt idx="11">
                          <c:v>2400</c:v>
                        </c:pt>
                        <c:pt idx="12">
                          <c:v>2520</c:v>
                        </c:pt>
                        <c:pt idx="13">
                          <c:v>2640</c:v>
                        </c:pt>
                        <c:pt idx="14">
                          <c:v>2760</c:v>
                        </c:pt>
                        <c:pt idx="15">
                          <c:v>2880</c:v>
                        </c:pt>
                        <c:pt idx="16">
                          <c:v>3000</c:v>
                        </c:pt>
                        <c:pt idx="17">
                          <c:v>3120</c:v>
                        </c:pt>
                        <c:pt idx="18">
                          <c:v>3240</c:v>
                        </c:pt>
                        <c:pt idx="19">
                          <c:v>3360</c:v>
                        </c:pt>
                        <c:pt idx="20">
                          <c:v>3480</c:v>
                        </c:pt>
                        <c:pt idx="21">
                          <c:v>3600</c:v>
                        </c:pt>
                        <c:pt idx="22">
                          <c:v>3720</c:v>
                        </c:pt>
                        <c:pt idx="23">
                          <c:v>3840</c:v>
                        </c:pt>
                        <c:pt idx="24">
                          <c:v>3960</c:v>
                        </c:pt>
                        <c:pt idx="25">
                          <c:v>4080</c:v>
                        </c:pt>
                        <c:pt idx="26">
                          <c:v>4200</c:v>
                        </c:pt>
                        <c:pt idx="27">
                          <c:v>4320</c:v>
                        </c:pt>
                        <c:pt idx="28">
                          <c:v>4440</c:v>
                        </c:pt>
                        <c:pt idx="29">
                          <c:v>4560</c:v>
                        </c:pt>
                      </c:lvl>
                      <c:lvl>
                        <c:pt idx="0">
                          <c:v>0.233891487616235</c:v>
                        </c:pt>
                        <c:pt idx="1">
                          <c:v>0.361574559976502</c:v>
                        </c:pt>
                        <c:pt idx="2">
                          <c:v>0.477939682171341</c:v>
                        </c:pt>
                        <c:pt idx="3">
                          <c:v>0.587617534966282</c:v>
                        </c:pt>
                        <c:pt idx="4">
                          <c:v>0.6924753139188</c:v>
                        </c:pt>
                        <c:pt idx="5">
                          <c:v>0.793449766378221</c:v>
                        </c:pt>
                        <c:pt idx="6">
                          <c:v>0.891099061294822</c:v>
                        </c:pt>
                        <c:pt idx="7">
                          <c:v>0.985803297531382</c:v>
                        </c:pt>
                        <c:pt idx="8">
                          <c:v>1.07784737216602</c:v>
                        </c:pt>
                        <c:pt idx="9">
                          <c:v>1.16745906535777</c:v>
                        </c:pt>
                        <c:pt idx="10">
                          <c:v>1.25482832138285</c:v>
                        </c:pt>
                        <c:pt idx="11">
                          <c:v>1.34011794492478</c:v>
                        </c:pt>
                        <c:pt idx="12">
                          <c:v>1.42347006578114</c:v>
                        </c:pt>
                        <c:pt idx="13">
                          <c:v>1.50501035980502</c:v>
                        </c:pt>
                        <c:pt idx="14">
                          <c:v>1.58485099244425</c:v>
                        </c:pt>
                        <c:pt idx="15">
                          <c:v>1.66309278606311</c:v>
                        </c:pt>
                        <c:pt idx="16">
                          <c:v>1.7398268832169</c:v>
                        </c:pt>
                        <c:pt idx="17">
                          <c:v>1.81513606561854</c:v>
                        </c:pt>
                        <c:pt idx="18">
                          <c:v>1.88909582564321</c:v>
                        </c:pt>
                        <c:pt idx="19">
                          <c:v>1.9617752531046</c:v>
                        </c:pt>
                        <c:pt idx="20">
                          <c:v>2.03323777967574</c:v>
                        </c:pt>
                        <c:pt idx="21">
                          <c:v>2.10354181082234</c:v>
                        </c:pt>
                        <c:pt idx="22">
                          <c:v>2.17274126707207</c:v>
                        </c:pt>
                        <c:pt idx="23">
                          <c:v>2.24088605105311</c:v>
                        </c:pt>
                        <c:pt idx="24">
                          <c:v>2.30802245298836</c:v>
                        </c:pt>
                        <c:pt idx="25">
                          <c:v>2.37419350463931</c:v>
                        </c:pt>
                        <c:pt idx="26">
                          <c:v>2.43943928970478</c:v>
                        </c:pt>
                        <c:pt idx="27">
                          <c:v>2.50379721717361</c:v>
                        </c:pt>
                        <c:pt idx="28">
                          <c:v>2.56730226311586</c:v>
                        </c:pt>
                        <c:pt idx="29">
                          <c:v>2.62998718453981</c:v>
                        </c:pt>
                      </c:lvl>
                      <c:lvl>
                        <c:pt idx="0">
                          <c:v>769.66210367388</c:v>
                        </c:pt>
                        <c:pt idx="1">
                          <c:v>776.86210367388</c:v>
                        </c:pt>
                        <c:pt idx="2">
                          <c:v>784.06210367388</c:v>
                        </c:pt>
                        <c:pt idx="3">
                          <c:v>791.26210367388</c:v>
                        </c:pt>
                        <c:pt idx="4">
                          <c:v>798.46210367388</c:v>
                        </c:pt>
                        <c:pt idx="5">
                          <c:v>805.66210367388</c:v>
                        </c:pt>
                        <c:pt idx="6">
                          <c:v>812.86210367388</c:v>
                        </c:pt>
                        <c:pt idx="7">
                          <c:v>820.06210367388</c:v>
                        </c:pt>
                        <c:pt idx="8">
                          <c:v>827.26210367388</c:v>
                        </c:pt>
                        <c:pt idx="9">
                          <c:v>834.46210367388</c:v>
                        </c:pt>
                        <c:pt idx="10">
                          <c:v>841.66210367388</c:v>
                        </c:pt>
                        <c:pt idx="11">
                          <c:v>848.86210367388</c:v>
                        </c:pt>
                        <c:pt idx="12">
                          <c:v>856.06210367388</c:v>
                        </c:pt>
                        <c:pt idx="13">
                          <c:v>863.26210367388</c:v>
                        </c:pt>
                        <c:pt idx="14">
                          <c:v>870.46210367388</c:v>
                        </c:pt>
                        <c:pt idx="15">
                          <c:v>877.66210367388</c:v>
                        </c:pt>
                        <c:pt idx="16">
                          <c:v>884.86210367388</c:v>
                        </c:pt>
                        <c:pt idx="17">
                          <c:v>892.06210367388</c:v>
                        </c:pt>
                        <c:pt idx="18">
                          <c:v>899.26210367388</c:v>
                        </c:pt>
                        <c:pt idx="19">
                          <c:v>906.46210367388</c:v>
                        </c:pt>
                        <c:pt idx="20">
                          <c:v>913.66210367388</c:v>
                        </c:pt>
                        <c:pt idx="21">
                          <c:v>920.86210367388</c:v>
                        </c:pt>
                        <c:pt idx="22">
                          <c:v>928.06210367388</c:v>
                        </c:pt>
                        <c:pt idx="23">
                          <c:v>935.26210367388</c:v>
                        </c:pt>
                        <c:pt idx="24">
                          <c:v>942.46210367388</c:v>
                        </c:pt>
                        <c:pt idx="25">
                          <c:v>949.66210367388</c:v>
                        </c:pt>
                        <c:pt idx="26">
                          <c:v>956.86210367388</c:v>
                        </c:pt>
                        <c:pt idx="27">
                          <c:v>964.06210367388</c:v>
                        </c:pt>
                        <c:pt idx="28">
                          <c:v>971.26210367388</c:v>
                        </c:pt>
                        <c:pt idx="29">
                          <c:v>978.46210367388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[12]DASHBOARD!$P$385:$AS$385</c15:sqref>
                        </c15:formulaRef>
                      </c:ext>
                    </c:extLst>
                    <c:numCache>
                      <c:formatCode>General</c:formatCode>
                      <c:ptCount val="3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5F37-4200-B0FC-F11CD8C1D2A5}"/>
                  </c:ext>
                </c:extLst>
              </c15:ser>
            </c15:filteredLineSeries>
          </c:ext>
        </c:extLst>
      </c:lineChart>
      <c:catAx>
        <c:axId val="9007186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Gold price (constant USD) / Pre-tax IRR / All-In Sustaining Costs</a:t>
                </a:r>
              </a:p>
            </c:rich>
          </c:tx>
          <c:layout>
            <c:manualLayout>
              <c:xMode val="edge"/>
              <c:yMode val="edge"/>
              <c:x val="0.33444700688564555"/>
              <c:y val="0.817975242709308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00715056"/>
        <c:crosses val="autoZero"/>
        <c:auto val="1"/>
        <c:lblAlgn val="ctr"/>
        <c:lblOffset val="100"/>
        <c:tickMarkSkip val="3"/>
        <c:noMultiLvlLbl val="0"/>
      </c:catAx>
      <c:valAx>
        <c:axId val="900715056"/>
        <c:scaling>
          <c:orientation val="minMax"/>
          <c:min val="0.3000000000000000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00718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020239624858608"/>
          <c:y val="0.92077041299356122"/>
          <c:w val="0.5168058072238878"/>
          <c:h val="4.80439823662818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 Tax Returns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044808124474637E-2"/>
          <c:y val="0.16246085011185682"/>
          <c:w val="0.95197262106942515"/>
          <c:h val="0.63176487167292006"/>
        </c:manualLayout>
      </c:layout>
      <c:lineChart>
        <c:grouping val="standard"/>
        <c:varyColors val="0"/>
        <c:ser>
          <c:idx val="0"/>
          <c:order val="0"/>
          <c:tx>
            <c:strRef>
              <c:f>'Box 3'!$B$1</c:f>
              <c:strCache>
                <c:ptCount val="1"/>
                <c:pt idx="0">
                  <c:v>Qtd. Declarações Enviadas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'Box 3'!$A$2:$A$46</c:f>
              <c:numCache>
                <c:formatCode>mmm\-yy</c:formatCode>
                <c:ptCount val="45"/>
                <c:pt idx="0">
                  <c:v>44409</c:v>
                </c:pt>
                <c:pt idx="1">
                  <c:v>44440</c:v>
                </c:pt>
                <c:pt idx="2">
                  <c:v>44470</c:v>
                </c:pt>
                <c:pt idx="3">
                  <c:v>44501</c:v>
                </c:pt>
                <c:pt idx="4">
                  <c:v>44531</c:v>
                </c:pt>
                <c:pt idx="5">
                  <c:v>44562</c:v>
                </c:pt>
                <c:pt idx="6">
                  <c:v>44593</c:v>
                </c:pt>
                <c:pt idx="7">
                  <c:v>44621</c:v>
                </c:pt>
                <c:pt idx="8">
                  <c:v>44652</c:v>
                </c:pt>
                <c:pt idx="9">
                  <c:v>44682</c:v>
                </c:pt>
                <c:pt idx="10">
                  <c:v>44713</c:v>
                </c:pt>
                <c:pt idx="11">
                  <c:v>44743</c:v>
                </c:pt>
                <c:pt idx="12">
                  <c:v>44774</c:v>
                </c:pt>
                <c:pt idx="13">
                  <c:v>44805</c:v>
                </c:pt>
                <c:pt idx="14">
                  <c:v>44835</c:v>
                </c:pt>
                <c:pt idx="15">
                  <c:v>44866</c:v>
                </c:pt>
                <c:pt idx="16">
                  <c:v>44896</c:v>
                </c:pt>
                <c:pt idx="17">
                  <c:v>44927</c:v>
                </c:pt>
                <c:pt idx="18">
                  <c:v>44958</c:v>
                </c:pt>
                <c:pt idx="19">
                  <c:v>44986</c:v>
                </c:pt>
                <c:pt idx="20">
                  <c:v>45017</c:v>
                </c:pt>
                <c:pt idx="21">
                  <c:v>45047</c:v>
                </c:pt>
                <c:pt idx="22">
                  <c:v>45078</c:v>
                </c:pt>
                <c:pt idx="23">
                  <c:v>45108</c:v>
                </c:pt>
                <c:pt idx="24">
                  <c:v>45139</c:v>
                </c:pt>
                <c:pt idx="25">
                  <c:v>45170</c:v>
                </c:pt>
                <c:pt idx="26">
                  <c:v>45200</c:v>
                </c:pt>
                <c:pt idx="27">
                  <c:v>45231</c:v>
                </c:pt>
                <c:pt idx="28">
                  <c:v>45261</c:v>
                </c:pt>
                <c:pt idx="29">
                  <c:v>45292</c:v>
                </c:pt>
                <c:pt idx="30">
                  <c:v>45323</c:v>
                </c:pt>
                <c:pt idx="31">
                  <c:v>45352</c:v>
                </c:pt>
                <c:pt idx="32">
                  <c:v>45383</c:v>
                </c:pt>
                <c:pt idx="33">
                  <c:v>45413</c:v>
                </c:pt>
                <c:pt idx="34">
                  <c:v>45444</c:v>
                </c:pt>
                <c:pt idx="35">
                  <c:v>45474</c:v>
                </c:pt>
                <c:pt idx="36">
                  <c:v>45505</c:v>
                </c:pt>
                <c:pt idx="37">
                  <c:v>45536</c:v>
                </c:pt>
                <c:pt idx="38">
                  <c:v>45566</c:v>
                </c:pt>
                <c:pt idx="39">
                  <c:v>45597</c:v>
                </c:pt>
                <c:pt idx="40">
                  <c:v>45627</c:v>
                </c:pt>
                <c:pt idx="41">
                  <c:v>45658</c:v>
                </c:pt>
                <c:pt idx="42">
                  <c:v>45689</c:v>
                </c:pt>
                <c:pt idx="43">
                  <c:v>45717</c:v>
                </c:pt>
                <c:pt idx="44">
                  <c:v>45748</c:v>
                </c:pt>
              </c:numCache>
            </c:numRef>
          </c:cat>
          <c:val>
            <c:numRef>
              <c:f>'Box 3'!$B$2:$B$46</c:f>
              <c:numCache>
                <c:formatCode>General</c:formatCode>
                <c:ptCount val="45"/>
                <c:pt idx="0">
                  <c:v>17</c:v>
                </c:pt>
                <c:pt idx="1">
                  <c:v>32</c:v>
                </c:pt>
                <c:pt idx="2">
                  <c:v>42</c:v>
                </c:pt>
                <c:pt idx="3">
                  <c:v>70</c:v>
                </c:pt>
                <c:pt idx="4">
                  <c:v>127</c:v>
                </c:pt>
                <c:pt idx="5">
                  <c:v>153</c:v>
                </c:pt>
                <c:pt idx="6">
                  <c:v>173</c:v>
                </c:pt>
                <c:pt idx="7">
                  <c:v>247</c:v>
                </c:pt>
                <c:pt idx="8">
                  <c:v>356</c:v>
                </c:pt>
                <c:pt idx="9">
                  <c:v>389</c:v>
                </c:pt>
                <c:pt idx="10">
                  <c:v>367</c:v>
                </c:pt>
                <c:pt idx="11">
                  <c:v>363</c:v>
                </c:pt>
                <c:pt idx="12">
                  <c:v>392</c:v>
                </c:pt>
                <c:pt idx="13">
                  <c:v>603</c:v>
                </c:pt>
                <c:pt idx="14">
                  <c:v>452</c:v>
                </c:pt>
                <c:pt idx="15">
                  <c:v>451</c:v>
                </c:pt>
                <c:pt idx="16">
                  <c:v>498</c:v>
                </c:pt>
                <c:pt idx="17">
                  <c:v>387</c:v>
                </c:pt>
                <c:pt idx="18">
                  <c:v>436</c:v>
                </c:pt>
                <c:pt idx="19">
                  <c:v>466</c:v>
                </c:pt>
                <c:pt idx="20">
                  <c:v>479</c:v>
                </c:pt>
                <c:pt idx="21">
                  <c:v>652</c:v>
                </c:pt>
                <c:pt idx="22">
                  <c:v>485</c:v>
                </c:pt>
                <c:pt idx="23">
                  <c:v>559</c:v>
                </c:pt>
                <c:pt idx="24">
                  <c:v>542</c:v>
                </c:pt>
                <c:pt idx="25">
                  <c:v>628</c:v>
                </c:pt>
                <c:pt idx="26">
                  <c:v>682</c:v>
                </c:pt>
                <c:pt idx="27">
                  <c:v>730</c:v>
                </c:pt>
                <c:pt idx="28">
                  <c:v>771</c:v>
                </c:pt>
                <c:pt idx="29">
                  <c:v>773</c:v>
                </c:pt>
                <c:pt idx="30">
                  <c:v>719</c:v>
                </c:pt>
                <c:pt idx="31">
                  <c:v>719</c:v>
                </c:pt>
                <c:pt idx="32">
                  <c:v>1087</c:v>
                </c:pt>
                <c:pt idx="33">
                  <c:v>849</c:v>
                </c:pt>
                <c:pt idx="34">
                  <c:v>834</c:v>
                </c:pt>
                <c:pt idx="35">
                  <c:v>913</c:v>
                </c:pt>
                <c:pt idx="36">
                  <c:v>825</c:v>
                </c:pt>
                <c:pt idx="37">
                  <c:v>825</c:v>
                </c:pt>
                <c:pt idx="38">
                  <c:v>968</c:v>
                </c:pt>
                <c:pt idx="39">
                  <c:v>819</c:v>
                </c:pt>
                <c:pt idx="40">
                  <c:v>959</c:v>
                </c:pt>
                <c:pt idx="41">
                  <c:v>1109</c:v>
                </c:pt>
                <c:pt idx="42">
                  <c:v>1023</c:v>
                </c:pt>
                <c:pt idx="43">
                  <c:v>961</c:v>
                </c:pt>
                <c:pt idx="44">
                  <c:v>1079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02-4FFA-87D7-751CDC75457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518609472"/>
        <c:axId val="518609832"/>
      </c:lineChart>
      <c:dateAx>
        <c:axId val="51860947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18609832"/>
        <c:crosses val="autoZero"/>
        <c:auto val="1"/>
        <c:lblOffset val="100"/>
        <c:baseTimeUnit val="months"/>
      </c:dateAx>
      <c:valAx>
        <c:axId val="5186098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18609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Tax-to-GDP</a:t>
            </a:r>
            <a:r>
              <a:rPr lang="en-US" baseline="0"/>
              <a:t> ratio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'Box 3'!$F$2</c:f>
              <c:strCache>
                <c:ptCount val="1"/>
                <c:pt idx="0">
                  <c:v>Tax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'Box 3'!$G$1:$P$1</c:f>
              <c:numCache>
                <c:formatCode>0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'Box 3'!$G$2:$P$2</c:f>
              <c:numCache>
                <c:formatCode>0.0</c:formatCode>
                <c:ptCount val="10"/>
                <c:pt idx="0">
                  <c:v>4.4022463184515557</c:v>
                </c:pt>
                <c:pt idx="1">
                  <c:v>4.1203948293527848</c:v>
                </c:pt>
                <c:pt idx="2">
                  <c:v>3.9653575478031242</c:v>
                </c:pt>
                <c:pt idx="3">
                  <c:v>4.1827794025517875</c:v>
                </c:pt>
                <c:pt idx="4">
                  <c:v>4.9251894551078541</c:v>
                </c:pt>
                <c:pt idx="5">
                  <c:v>4.2993343565285249</c:v>
                </c:pt>
                <c:pt idx="6">
                  <c:v>5.5128813065597226</c:v>
                </c:pt>
                <c:pt idx="7">
                  <c:v>5.7338546126274128</c:v>
                </c:pt>
                <c:pt idx="8">
                  <c:v>5.8756087699620085</c:v>
                </c:pt>
                <c:pt idx="9">
                  <c:v>5.0947072568610574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71-4F6B-99DD-48EC48556380}"/>
            </c:ext>
          </c:extLst>
        </c:ser>
        <c:ser>
          <c:idx val="1"/>
          <c:order val="1"/>
          <c:tx>
            <c:strRef>
              <c:f>'Box 3'!$F$3</c:f>
              <c:strCache>
                <c:ptCount val="1"/>
                <c:pt idx="0">
                  <c:v>Customs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'Box 3'!$G$1:$P$1</c:f>
              <c:numCache>
                <c:formatCode>0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'Box 3'!$G$3:$P$3</c:f>
              <c:numCache>
                <c:formatCode>0.0</c:formatCode>
                <c:ptCount val="10"/>
                <c:pt idx="0">
                  <c:v>6.1170093341729004</c:v>
                </c:pt>
                <c:pt idx="1">
                  <c:v>5.617058303448724</c:v>
                </c:pt>
                <c:pt idx="2">
                  <c:v>6.4711319937953471</c:v>
                </c:pt>
                <c:pt idx="3">
                  <c:v>5.6648804517146507</c:v>
                </c:pt>
                <c:pt idx="4">
                  <c:v>5.0132659366916092</c:v>
                </c:pt>
                <c:pt idx="5">
                  <c:v>4.162924347924454</c:v>
                </c:pt>
                <c:pt idx="6">
                  <c:v>5.1569957292760149</c:v>
                </c:pt>
                <c:pt idx="7">
                  <c:v>4.3566551165571443</c:v>
                </c:pt>
                <c:pt idx="8">
                  <c:v>4.9951679979606274</c:v>
                </c:pt>
                <c:pt idx="9">
                  <c:v>3.8318611035086922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71-4F6B-99DD-48EC48556380}"/>
            </c:ext>
          </c:extLst>
        </c:ser>
        <c:ser>
          <c:idx val="2"/>
          <c:order val="2"/>
          <c:tx>
            <c:strRef>
              <c:f>'Box 3'!$F$4</c:f>
              <c:strCache>
                <c:ptCount val="1"/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errBars>
            <c:errDir val="y"/>
            <c:errBarType val="minus"/>
            <c:errValType val="cust"/>
            <c:noEndCap val="1"/>
            <c:plus>
              <c:numRef>
                <c:f>'Box 3'!$L$4</c:f>
                <c:numCache>
                  <c:formatCode>General</c:formatCode>
                  <c:ptCount val="1"/>
                  <c:pt idx="0">
                    <c:v>7</c:v>
                  </c:pt>
                </c:numCache>
              </c:numRef>
            </c:plus>
            <c:minus>
              <c:numRef>
                <c:f>'Box 3'!$L$4</c:f>
                <c:numCache>
                  <c:formatCode>General</c:formatCode>
                  <c:ptCount val="1"/>
                  <c:pt idx="0">
                    <c:v>7</c:v>
                  </c:pt>
                </c:numCache>
              </c:numRef>
            </c:minus>
            <c:spPr>
              <a:noFill/>
              <a:ln w="22225" cap="flat" cmpd="sng" algn="ctr">
                <a:solidFill>
                  <a:srgbClr val="FF0000"/>
                </a:solidFill>
                <a:prstDash val="dash"/>
                <a:round/>
              </a:ln>
              <a:effectLst/>
            </c:spPr>
          </c:errBars>
          <c:cat>
            <c:numRef>
              <c:f>'Box 3'!$G$1:$P$1</c:f>
              <c:numCache>
                <c:formatCode>0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'Box 3'!$G$4:$P$4</c:f>
              <c:numCache>
                <c:formatCode>General</c:formatCode>
                <c:ptCount val="10"/>
                <c:pt idx="5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71-4F6B-99DD-48EC48556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5452768"/>
        <c:axId val="985453248"/>
      </c:lineChart>
      <c:catAx>
        <c:axId val="98545276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5453248"/>
        <c:crosses val="autoZero"/>
        <c:auto val="1"/>
        <c:lblAlgn val="ctr"/>
        <c:lblOffset val="100"/>
        <c:noMultiLvlLbl val="0"/>
      </c:catAx>
      <c:valAx>
        <c:axId val="985453248"/>
        <c:scaling>
          <c:orientation val="minMax"/>
          <c:max val="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5452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'Figure 3A'!$E$1</c:f>
              <c:strCache>
                <c:ptCount val="1"/>
                <c:pt idx="0">
                  <c:v>Unsuccessful</c:v>
                </c:pt>
              </c:strCache>
            </c:strRef>
          </c:tx>
          <c:spPr>
            <a:ln w="38100" cap="rnd">
              <a:solidFill>
                <a:srgbClr val="E59EDD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'Figure 3A'!$C$2:$C$27</c15:sqref>
                  </c15:fullRef>
                </c:ext>
              </c:extLst>
              <c:f>'Figure 3A'!$C$9:$C$22</c:f>
              <c:strCache>
                <c:ptCount val="14"/>
                <c:pt idx="0">
                  <c:v>t-3</c:v>
                </c:pt>
                <c:pt idx="1">
                  <c:v>t-2</c:v>
                </c:pt>
                <c:pt idx="2">
                  <c:v>t-1</c:v>
                </c:pt>
                <c:pt idx="3">
                  <c:v>t</c:v>
                </c:pt>
                <c:pt idx="4">
                  <c:v>t+1</c:v>
                </c:pt>
                <c:pt idx="5">
                  <c:v>t+2</c:v>
                </c:pt>
                <c:pt idx="6">
                  <c:v>t+3</c:v>
                </c:pt>
                <c:pt idx="7">
                  <c:v>t+4</c:v>
                </c:pt>
                <c:pt idx="8">
                  <c:v>t+5</c:v>
                </c:pt>
                <c:pt idx="9">
                  <c:v>t+6</c:v>
                </c:pt>
                <c:pt idx="10">
                  <c:v>t+7</c:v>
                </c:pt>
                <c:pt idx="11">
                  <c:v>t+8</c:v>
                </c:pt>
                <c:pt idx="12">
                  <c:v>t+9</c:v>
                </c:pt>
                <c:pt idx="13">
                  <c:v>t+10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3A'!$E$2:$E$27</c15:sqref>
                  </c15:fullRef>
                </c:ext>
              </c:extLst>
              <c:f>'Figure 3A'!$E$9:$E$22</c:f>
              <c:numCache>
                <c:formatCode>0.00</c:formatCode>
                <c:ptCount val="14"/>
                <c:pt idx="0">
                  <c:v>3.3218942582607269E-2</c:v>
                </c:pt>
                <c:pt idx="1">
                  <c:v>8.6620673537254333E-3</c:v>
                </c:pt>
                <c:pt idx="2">
                  <c:v>0</c:v>
                </c:pt>
                <c:pt idx="3">
                  <c:v>8.1444690003991127E-3</c:v>
                </c:pt>
                <c:pt idx="4">
                  <c:v>-6.4884857274591923E-3</c:v>
                </c:pt>
                <c:pt idx="5">
                  <c:v>2.9341341927647591E-2</c:v>
                </c:pt>
                <c:pt idx="6">
                  <c:v>2.6400547474622726E-2</c:v>
                </c:pt>
                <c:pt idx="7">
                  <c:v>1.2423048028722405E-3</c:v>
                </c:pt>
                <c:pt idx="8">
                  <c:v>-3.3746418921509758E-6</c:v>
                </c:pt>
                <c:pt idx="9">
                  <c:v>-2.9874863103032112E-3</c:v>
                </c:pt>
                <c:pt idx="10">
                  <c:v>5.2676621824502945E-2</c:v>
                </c:pt>
                <c:pt idx="11">
                  <c:v>4.0218714624643326E-2</c:v>
                </c:pt>
                <c:pt idx="12">
                  <c:v>5.763547495007515E-2</c:v>
                </c:pt>
                <c:pt idx="13">
                  <c:v>4.8454653471708298E-2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1ED-4D9B-B51F-1A935A25C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762223"/>
        <c:axId val="1249762703"/>
      </c:lineChart>
      <c:lineChart>
        <c:grouping val="standard"/>
        <c:varyColors val="0"/>
        <c:ser>
          <c:idx val="0"/>
          <c:order val="0"/>
          <c:tx>
            <c:strRef>
              <c:f>'Figure 3A'!$D$1</c:f>
              <c:strCache>
                <c:ptCount val="1"/>
                <c:pt idx="0">
                  <c:v>Successful</c:v>
                </c:pt>
              </c:strCache>
            </c:strRef>
          </c:tx>
          <c:spPr>
            <a:ln w="3810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'Figure 3A'!$C$2:$C$27</c15:sqref>
                  </c15:fullRef>
                </c:ext>
              </c:extLst>
              <c:f>'Figure 3A'!$C$9:$C$22</c:f>
              <c:strCache>
                <c:ptCount val="14"/>
                <c:pt idx="0">
                  <c:v>t-3</c:v>
                </c:pt>
                <c:pt idx="1">
                  <c:v>t-2</c:v>
                </c:pt>
                <c:pt idx="2">
                  <c:v>t-1</c:v>
                </c:pt>
                <c:pt idx="3">
                  <c:v>t</c:v>
                </c:pt>
                <c:pt idx="4">
                  <c:v>t+1</c:v>
                </c:pt>
                <c:pt idx="5">
                  <c:v>t+2</c:v>
                </c:pt>
                <c:pt idx="6">
                  <c:v>t+3</c:v>
                </c:pt>
                <c:pt idx="7">
                  <c:v>t+4</c:v>
                </c:pt>
                <c:pt idx="8">
                  <c:v>t+5</c:v>
                </c:pt>
                <c:pt idx="9">
                  <c:v>t+6</c:v>
                </c:pt>
                <c:pt idx="10">
                  <c:v>t+7</c:v>
                </c:pt>
                <c:pt idx="11">
                  <c:v>t+8</c:v>
                </c:pt>
                <c:pt idx="12">
                  <c:v>t+9</c:v>
                </c:pt>
                <c:pt idx="13">
                  <c:v>t+10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3A'!$D$2:$D$27</c15:sqref>
                  </c15:fullRef>
                </c:ext>
              </c:extLst>
              <c:f>'Figure 3A'!$D$9:$D$22</c:f>
              <c:numCache>
                <c:formatCode>0.00</c:formatCode>
                <c:ptCount val="14"/>
                <c:pt idx="0">
                  <c:v>-5.4826650768518448E-2</c:v>
                </c:pt>
                <c:pt idx="1">
                  <c:v>-4.0613207966089249E-2</c:v>
                </c:pt>
                <c:pt idx="2">
                  <c:v>0</c:v>
                </c:pt>
                <c:pt idx="3">
                  <c:v>3.2505534589290619E-2</c:v>
                </c:pt>
                <c:pt idx="4">
                  <c:v>2.0419403910636902E-2</c:v>
                </c:pt>
                <c:pt idx="5">
                  <c:v>5.3825587034225464E-2</c:v>
                </c:pt>
                <c:pt idx="6">
                  <c:v>6.0656256973743439E-2</c:v>
                </c:pt>
                <c:pt idx="7">
                  <c:v>7.025311142206192E-2</c:v>
                </c:pt>
                <c:pt idx="8">
                  <c:v>8.2143038511276245E-2</c:v>
                </c:pt>
                <c:pt idx="9">
                  <c:v>0.10561078786849976</c:v>
                </c:pt>
                <c:pt idx="10">
                  <c:v>9.9167011678218842E-2</c:v>
                </c:pt>
                <c:pt idx="11">
                  <c:v>0.1082366555929184</c:v>
                </c:pt>
                <c:pt idx="12">
                  <c:v>0.14347992837429047</c:v>
                </c:pt>
                <c:pt idx="13">
                  <c:v>0.16438309848308563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1ED-4D9B-B51F-1A935A25C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821327"/>
        <c:axId val="1249822767"/>
      </c:lineChart>
      <c:catAx>
        <c:axId val="1249762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49762703"/>
        <c:crosses val="autoZero"/>
        <c:auto val="1"/>
        <c:lblAlgn val="ctr"/>
        <c:lblOffset val="100"/>
        <c:noMultiLvlLbl val="0"/>
      </c:catAx>
      <c:valAx>
        <c:axId val="1249762703"/>
        <c:scaling>
          <c:orientation val="minMax"/>
          <c:max val="0.2"/>
          <c:min val="-0.1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 w="19050">
            <a:solidFill>
              <a:schemeClr val="tx1"/>
            </a:solidFill>
            <a:tailEnd type="triangle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49762223"/>
        <c:crosses val="autoZero"/>
        <c:crossBetween val="between"/>
        <c:majorUnit val="0.1"/>
      </c:valAx>
      <c:valAx>
        <c:axId val="1249822767"/>
        <c:scaling>
          <c:orientation val="minMax"/>
          <c:max val="0.2"/>
          <c:min val="-0.1"/>
        </c:scaling>
        <c:delete val="0"/>
        <c:axPos val="r"/>
        <c:numFmt formatCode="0.0" sourceLinked="0"/>
        <c:majorTickMark val="none"/>
        <c:minorTickMark val="none"/>
        <c:tickLblPos val="nextTo"/>
        <c:spPr>
          <a:noFill/>
          <a:ln w="19050">
            <a:solidFill>
              <a:schemeClr val="tx1"/>
            </a:solidFill>
            <a:tailEnd type="triangle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49821327"/>
        <c:crosses val="max"/>
        <c:crossBetween val="between"/>
        <c:majorUnit val="0.1"/>
      </c:valAx>
      <c:catAx>
        <c:axId val="12498213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982276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'Figure 3B'!$E$1</c:f>
              <c:strCache>
                <c:ptCount val="1"/>
                <c:pt idx="0">
                  <c:v>Unsuccessful</c:v>
                </c:pt>
              </c:strCache>
            </c:strRef>
          </c:tx>
          <c:spPr>
            <a:ln w="38100" cap="rnd">
              <a:solidFill>
                <a:srgbClr val="E59EDD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'Figure 3B'!$C$2:$C$27</c15:sqref>
                  </c15:fullRef>
                </c:ext>
              </c:extLst>
              <c:f>'Figure 3B'!$C$9:$C$22</c:f>
              <c:strCache>
                <c:ptCount val="14"/>
                <c:pt idx="0">
                  <c:v>t-3</c:v>
                </c:pt>
                <c:pt idx="1">
                  <c:v>t-2</c:v>
                </c:pt>
                <c:pt idx="2">
                  <c:v>t-1</c:v>
                </c:pt>
                <c:pt idx="3">
                  <c:v>t</c:v>
                </c:pt>
                <c:pt idx="4">
                  <c:v>t+1</c:v>
                </c:pt>
                <c:pt idx="5">
                  <c:v>t+2</c:v>
                </c:pt>
                <c:pt idx="6">
                  <c:v>t+3</c:v>
                </c:pt>
                <c:pt idx="7">
                  <c:v>t+4</c:v>
                </c:pt>
                <c:pt idx="8">
                  <c:v>t+5</c:v>
                </c:pt>
                <c:pt idx="9">
                  <c:v>t+6</c:v>
                </c:pt>
                <c:pt idx="10">
                  <c:v>t+7</c:v>
                </c:pt>
                <c:pt idx="11">
                  <c:v>t+8</c:v>
                </c:pt>
                <c:pt idx="12">
                  <c:v>t+9</c:v>
                </c:pt>
                <c:pt idx="13">
                  <c:v>t+10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3B'!$E$2:$E$27</c15:sqref>
                  </c15:fullRef>
                </c:ext>
              </c:extLst>
              <c:f>'Figure 3B'!$E$9:$E$22</c:f>
              <c:numCache>
                <c:formatCode>0.00</c:formatCode>
                <c:ptCount val="14"/>
                <c:pt idx="0">
                  <c:v>9.5559976994991302E-2</c:v>
                </c:pt>
                <c:pt idx="1">
                  <c:v>4.7153249382972717E-2</c:v>
                </c:pt>
                <c:pt idx="2">
                  <c:v>0</c:v>
                </c:pt>
                <c:pt idx="3">
                  <c:v>-5.7870399206876755E-2</c:v>
                </c:pt>
                <c:pt idx="4">
                  <c:v>-4.3317932635545731E-2</c:v>
                </c:pt>
                <c:pt idx="5">
                  <c:v>-2.2053666412830353E-2</c:v>
                </c:pt>
                <c:pt idx="6">
                  <c:v>-5.035600159317255E-3</c:v>
                </c:pt>
                <c:pt idx="7">
                  <c:v>-3.5872321575880051E-2</c:v>
                </c:pt>
                <c:pt idx="8">
                  <c:v>-6.7904628813266754E-2</c:v>
                </c:pt>
                <c:pt idx="9">
                  <c:v>-1.4840376563370228E-2</c:v>
                </c:pt>
                <c:pt idx="10">
                  <c:v>1.1928370222449303E-2</c:v>
                </c:pt>
                <c:pt idx="11">
                  <c:v>4.2866989970207214E-2</c:v>
                </c:pt>
                <c:pt idx="12">
                  <c:v>2.1472200751304626E-2</c:v>
                </c:pt>
                <c:pt idx="13">
                  <c:v>7.9435169696807861E-2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33A-4BB4-A71F-B07953389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762223"/>
        <c:axId val="1249762703"/>
      </c:lineChart>
      <c:lineChart>
        <c:grouping val="standard"/>
        <c:varyColors val="0"/>
        <c:ser>
          <c:idx val="0"/>
          <c:order val="0"/>
          <c:tx>
            <c:strRef>
              <c:f>'Figure 3B'!$D$1</c:f>
              <c:strCache>
                <c:ptCount val="1"/>
                <c:pt idx="0">
                  <c:v>Successful</c:v>
                </c:pt>
              </c:strCache>
            </c:strRef>
          </c:tx>
          <c:spPr>
            <a:ln w="3810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'[11]Financial Development'!$C$2:$C$27</c15:sqref>
                  </c15:fullRef>
                </c:ext>
              </c:extLst>
              <c:f>'[0]Financial Development'!$C$9:$C$22</c:f>
              <c:strCache>
                <c:ptCount val="14"/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3B'!$D$2:$D$27</c15:sqref>
                  </c15:fullRef>
                </c:ext>
              </c:extLst>
              <c:f>'Figure 3B'!$D$9:$D$22</c:f>
              <c:numCache>
                <c:formatCode>0.00</c:formatCode>
                <c:ptCount val="14"/>
                <c:pt idx="0">
                  <c:v>6.7732012830674648E-3</c:v>
                </c:pt>
                <c:pt idx="1">
                  <c:v>5.1550518721342087E-2</c:v>
                </c:pt>
                <c:pt idx="2">
                  <c:v>0</c:v>
                </c:pt>
                <c:pt idx="3">
                  <c:v>4.4917207211256027E-2</c:v>
                </c:pt>
                <c:pt idx="4">
                  <c:v>5.3137637674808502E-2</c:v>
                </c:pt>
                <c:pt idx="5">
                  <c:v>7.2930417954921722E-2</c:v>
                </c:pt>
                <c:pt idx="6">
                  <c:v>0.1233958825469017</c:v>
                </c:pt>
                <c:pt idx="7">
                  <c:v>0.15653367340564728</c:v>
                </c:pt>
                <c:pt idx="8">
                  <c:v>0.19852173328399658</c:v>
                </c:pt>
                <c:pt idx="9">
                  <c:v>0.26522666215896606</c:v>
                </c:pt>
                <c:pt idx="10">
                  <c:v>0.25742423534393311</c:v>
                </c:pt>
                <c:pt idx="11">
                  <c:v>0.29374709725379944</c:v>
                </c:pt>
                <c:pt idx="12">
                  <c:v>0.33386585116386414</c:v>
                </c:pt>
                <c:pt idx="13">
                  <c:v>0.39167436957359314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33A-4BB4-A71F-B07953389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821327"/>
        <c:axId val="1249822767"/>
      </c:lineChart>
      <c:catAx>
        <c:axId val="1249762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49762703"/>
        <c:crosses val="autoZero"/>
        <c:auto val="1"/>
        <c:lblAlgn val="ctr"/>
        <c:lblOffset val="100"/>
        <c:noMultiLvlLbl val="0"/>
      </c:catAx>
      <c:valAx>
        <c:axId val="1249762703"/>
        <c:scaling>
          <c:orientation val="minMax"/>
          <c:max val="0.4"/>
          <c:min val="-0.1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 w="19050">
            <a:solidFill>
              <a:schemeClr val="tx1"/>
            </a:solidFill>
            <a:tailEnd type="triangle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49762223"/>
        <c:crosses val="autoZero"/>
        <c:crossBetween val="between"/>
        <c:majorUnit val="0.1"/>
      </c:valAx>
      <c:valAx>
        <c:axId val="1249822767"/>
        <c:scaling>
          <c:orientation val="minMax"/>
          <c:max val="0.4"/>
          <c:min val="-0.1"/>
        </c:scaling>
        <c:delete val="0"/>
        <c:axPos val="r"/>
        <c:numFmt formatCode="0.0" sourceLinked="0"/>
        <c:majorTickMark val="none"/>
        <c:minorTickMark val="none"/>
        <c:tickLblPos val="nextTo"/>
        <c:spPr>
          <a:noFill/>
          <a:ln w="19050">
            <a:solidFill>
              <a:schemeClr val="tx1"/>
            </a:solidFill>
            <a:tailEnd type="triangle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49821327"/>
        <c:crosses val="max"/>
        <c:crossBetween val="between"/>
        <c:majorUnit val="0.1"/>
      </c:valAx>
      <c:catAx>
        <c:axId val="12498213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982276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1. Total 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4'!$B$4</c:f>
              <c:strCache>
                <c:ptCount val="1"/>
                <c:pt idx="0">
                  <c:v>Low Income Developing Countries (LIDCs)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4'!$A$5:$A$32</c:f>
              <c:numCache>
                <c:formatCode>General</c:formatCode>
                <c:ptCount val="2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numCache>
            </c:numRef>
          </c:cat>
          <c:val>
            <c:numRef>
              <c:f>'Figure 4'!$B$5:$B$32</c:f>
              <c:numCache>
                <c:formatCode>General</c:formatCode>
                <c:ptCount val="28"/>
                <c:pt idx="0">
                  <c:v>22.66966</c:v>
                </c:pt>
                <c:pt idx="1">
                  <c:v>21.372309999999999</c:v>
                </c:pt>
                <c:pt idx="2">
                  <c:v>22.28773</c:v>
                </c:pt>
                <c:pt idx="3">
                  <c:v>21.942029999999999</c:v>
                </c:pt>
                <c:pt idx="4">
                  <c:v>21.04982</c:v>
                </c:pt>
                <c:pt idx="5">
                  <c:v>21.14179</c:v>
                </c:pt>
                <c:pt idx="6">
                  <c:v>21.796600000000002</c:v>
                </c:pt>
                <c:pt idx="7">
                  <c:v>21.825240000000001</c:v>
                </c:pt>
                <c:pt idx="8">
                  <c:v>21.598469999999999</c:v>
                </c:pt>
                <c:pt idx="9">
                  <c:v>21.923089999999998</c:v>
                </c:pt>
                <c:pt idx="10">
                  <c:v>23.458490000000001</c:v>
                </c:pt>
                <c:pt idx="11">
                  <c:v>26.367010000000001</c:v>
                </c:pt>
                <c:pt idx="12">
                  <c:v>26.307030000000001</c:v>
                </c:pt>
                <c:pt idx="13">
                  <c:v>25.477239999999998</c:v>
                </c:pt>
                <c:pt idx="14">
                  <c:v>25.09177</c:v>
                </c:pt>
                <c:pt idx="15">
                  <c:v>25.303570000000001</c:v>
                </c:pt>
                <c:pt idx="16">
                  <c:v>24.785309999999999</c:v>
                </c:pt>
                <c:pt idx="17">
                  <c:v>25.971050000000002</c:v>
                </c:pt>
                <c:pt idx="18">
                  <c:v>25.271699999999999</c:v>
                </c:pt>
                <c:pt idx="19">
                  <c:v>25.900549999999999</c:v>
                </c:pt>
                <c:pt idx="20">
                  <c:v>26.10726</c:v>
                </c:pt>
                <c:pt idx="21">
                  <c:v>25.610659999999999</c:v>
                </c:pt>
                <c:pt idx="22">
                  <c:v>26.157640000000001</c:v>
                </c:pt>
                <c:pt idx="23">
                  <c:v>26.602429999999998</c:v>
                </c:pt>
                <c:pt idx="24">
                  <c:v>25.776499999999999</c:v>
                </c:pt>
                <c:pt idx="25">
                  <c:v>26.326180000000001</c:v>
                </c:pt>
                <c:pt idx="26">
                  <c:v>25.75066</c:v>
                </c:pt>
                <c:pt idx="27">
                  <c:v>25.991119999999999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CB-40A1-AAF2-98FCF5B9415C}"/>
            </c:ext>
          </c:extLst>
        </c:ser>
        <c:ser>
          <c:idx val="1"/>
          <c:order val="1"/>
          <c:tx>
            <c:strRef>
              <c:f>'Figure 4'!$C$4</c:f>
              <c:strCache>
                <c:ptCount val="1"/>
                <c:pt idx="0">
                  <c:v>Emerging Market Economies (EMEs)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4'!$A$5:$A$32</c:f>
              <c:numCache>
                <c:formatCode>General</c:formatCode>
                <c:ptCount val="2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numCache>
            </c:numRef>
          </c:cat>
          <c:val>
            <c:numRef>
              <c:f>'Figure 4'!$C$5:$C$32</c:f>
              <c:numCache>
                <c:formatCode>General</c:formatCode>
                <c:ptCount val="28"/>
                <c:pt idx="0">
                  <c:v>25.186910000000001</c:v>
                </c:pt>
                <c:pt idx="1">
                  <c:v>25.46555</c:v>
                </c:pt>
                <c:pt idx="2">
                  <c:v>25.133949999999999</c:v>
                </c:pt>
                <c:pt idx="3">
                  <c:v>25.340949999999999</c:v>
                </c:pt>
                <c:pt idx="4">
                  <c:v>26.26641</c:v>
                </c:pt>
                <c:pt idx="5">
                  <c:v>26.779309999999999</c:v>
                </c:pt>
                <c:pt idx="6">
                  <c:v>26.352399999999999</c:v>
                </c:pt>
                <c:pt idx="7">
                  <c:v>26.428239999999999</c:v>
                </c:pt>
                <c:pt idx="8">
                  <c:v>26.711400000000001</c:v>
                </c:pt>
                <c:pt idx="9">
                  <c:v>27.70299</c:v>
                </c:pt>
                <c:pt idx="10">
                  <c:v>28.992709999999999</c:v>
                </c:pt>
                <c:pt idx="11">
                  <c:v>29.95927</c:v>
                </c:pt>
                <c:pt idx="12">
                  <c:v>29.792290000000001</c:v>
                </c:pt>
                <c:pt idx="13">
                  <c:v>30.82621</c:v>
                </c:pt>
                <c:pt idx="14">
                  <c:v>28.691649999999999</c:v>
                </c:pt>
                <c:pt idx="15">
                  <c:v>28.718869999999999</c:v>
                </c:pt>
                <c:pt idx="16">
                  <c:v>28.871269999999999</c:v>
                </c:pt>
                <c:pt idx="17">
                  <c:v>29.297899999999998</c:v>
                </c:pt>
                <c:pt idx="18">
                  <c:v>29.026319999999998</c:v>
                </c:pt>
                <c:pt idx="19">
                  <c:v>28.498419999999999</c:v>
                </c:pt>
                <c:pt idx="20">
                  <c:v>26.912299999999998</c:v>
                </c:pt>
                <c:pt idx="21">
                  <c:v>26.230869999999999</c:v>
                </c:pt>
                <c:pt idx="22">
                  <c:v>26.684850000000001</c:v>
                </c:pt>
                <c:pt idx="23">
                  <c:v>28.122810000000001</c:v>
                </c:pt>
                <c:pt idx="24">
                  <c:v>28.360610000000001</c:v>
                </c:pt>
                <c:pt idx="25">
                  <c:v>27.11157</c:v>
                </c:pt>
                <c:pt idx="26">
                  <c:v>28.234290000000001</c:v>
                </c:pt>
                <c:pt idx="27">
                  <c:v>29.766770000000001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CB-40A1-AAF2-98FCF5B9415C}"/>
            </c:ext>
          </c:extLst>
        </c:ser>
        <c:ser>
          <c:idx val="2"/>
          <c:order val="2"/>
          <c:tx>
            <c:strRef>
              <c:f>'Figure 4'!$D$4</c:f>
              <c:strCache>
                <c:ptCount val="1"/>
                <c:pt idx="0">
                  <c:v>Advanced Economies (AEs)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4'!$A$5:$A$32</c:f>
              <c:numCache>
                <c:formatCode>General</c:formatCode>
                <c:ptCount val="2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numCache>
            </c:numRef>
          </c:cat>
          <c:val>
            <c:numRef>
              <c:f>'Figure 4'!$D$5:$D$32</c:f>
              <c:numCache>
                <c:formatCode>General</c:formatCode>
                <c:ptCount val="28"/>
                <c:pt idx="0">
                  <c:v>39.549999999999997</c:v>
                </c:pt>
                <c:pt idx="1">
                  <c:v>39.781350000000003</c:v>
                </c:pt>
                <c:pt idx="2">
                  <c:v>39.967930000000003</c:v>
                </c:pt>
                <c:pt idx="3">
                  <c:v>39.469380000000001</c:v>
                </c:pt>
                <c:pt idx="4">
                  <c:v>39.720089999999999</c:v>
                </c:pt>
                <c:pt idx="5">
                  <c:v>39.7042</c:v>
                </c:pt>
                <c:pt idx="6">
                  <c:v>38.126930000000002</c:v>
                </c:pt>
                <c:pt idx="7">
                  <c:v>37.608400000000003</c:v>
                </c:pt>
                <c:pt idx="8">
                  <c:v>37.765880000000003</c:v>
                </c:pt>
                <c:pt idx="9">
                  <c:v>37.911949999999997</c:v>
                </c:pt>
                <c:pt idx="10">
                  <c:v>38.412109999999998</c:v>
                </c:pt>
                <c:pt idx="11">
                  <c:v>38.672249999999998</c:v>
                </c:pt>
                <c:pt idx="12">
                  <c:v>38.905909999999999</c:v>
                </c:pt>
                <c:pt idx="13">
                  <c:v>38.753570000000003</c:v>
                </c:pt>
                <c:pt idx="14">
                  <c:v>38.387880000000003</c:v>
                </c:pt>
                <c:pt idx="15">
                  <c:v>38.45675</c:v>
                </c:pt>
                <c:pt idx="16">
                  <c:v>38.984000000000002</c:v>
                </c:pt>
                <c:pt idx="17">
                  <c:v>39.486890000000002</c:v>
                </c:pt>
                <c:pt idx="18">
                  <c:v>39.85248</c:v>
                </c:pt>
                <c:pt idx="19">
                  <c:v>39.93177</c:v>
                </c:pt>
                <c:pt idx="20">
                  <c:v>39.570880000000002</c:v>
                </c:pt>
                <c:pt idx="21">
                  <c:v>39.962400000000002</c:v>
                </c:pt>
                <c:pt idx="22">
                  <c:v>39.557740000000003</c:v>
                </c:pt>
                <c:pt idx="23">
                  <c:v>39.673630000000003</c:v>
                </c:pt>
                <c:pt idx="24">
                  <c:v>39.594729999999998</c:v>
                </c:pt>
                <c:pt idx="25">
                  <c:v>39.470039999999997</c:v>
                </c:pt>
                <c:pt idx="26">
                  <c:v>39.773719999999997</c:v>
                </c:pt>
                <c:pt idx="27">
                  <c:v>39.679699999999997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CB-40A1-AAF2-98FCF5B94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7666255"/>
        <c:axId val="1687660495"/>
      </c:lineChart>
      <c:catAx>
        <c:axId val="16876662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7660495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687660495"/>
        <c:scaling>
          <c:orientation val="minMax"/>
          <c:max val="42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766625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2.6755686789151356E-2"/>
          <c:y val="0.89698964712744245"/>
          <c:w val="0.96871084864391954"/>
          <c:h val="9.375109361329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2. Tax 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469816272965873E-2"/>
          <c:y val="0.17788461538461536"/>
          <c:w val="0.87764129483814524"/>
          <c:h val="0.552916414294367"/>
        </c:manualLayout>
      </c:layout>
      <c:lineChart>
        <c:grouping val="standard"/>
        <c:varyColors val="0"/>
        <c:ser>
          <c:idx val="0"/>
          <c:order val="0"/>
          <c:tx>
            <c:strRef>
              <c:f>'Figure 4'!$B$37</c:f>
              <c:strCache>
                <c:ptCount val="1"/>
                <c:pt idx="0">
                  <c:v>Low Income Developing Countries (LIDCs)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4'!$A$38:$A$65</c:f>
              <c:numCache>
                <c:formatCode>General</c:formatCode>
                <c:ptCount val="2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numCache>
            </c:numRef>
          </c:cat>
          <c:val>
            <c:numRef>
              <c:f>'Figure 4'!$B$38:$B$65</c:f>
              <c:numCache>
                <c:formatCode>General</c:formatCode>
                <c:ptCount val="28"/>
                <c:pt idx="0">
                  <c:v>12.74126</c:v>
                </c:pt>
                <c:pt idx="1">
                  <c:v>12.382250000000001</c:v>
                </c:pt>
                <c:pt idx="2">
                  <c:v>12.286530000000001</c:v>
                </c:pt>
                <c:pt idx="3">
                  <c:v>12.019450000000001</c:v>
                </c:pt>
                <c:pt idx="4">
                  <c:v>11.74574</c:v>
                </c:pt>
                <c:pt idx="5">
                  <c:v>11.515650000000001</c:v>
                </c:pt>
                <c:pt idx="6">
                  <c:v>10.98292</c:v>
                </c:pt>
                <c:pt idx="7">
                  <c:v>11.0967</c:v>
                </c:pt>
                <c:pt idx="8">
                  <c:v>11.303900000000001</c:v>
                </c:pt>
                <c:pt idx="9">
                  <c:v>11.84315</c:v>
                </c:pt>
                <c:pt idx="10">
                  <c:v>12.098789999999999</c:v>
                </c:pt>
                <c:pt idx="11">
                  <c:v>12.526020000000001</c:v>
                </c:pt>
                <c:pt idx="12">
                  <c:v>13.18032</c:v>
                </c:pt>
                <c:pt idx="13">
                  <c:v>13.10474</c:v>
                </c:pt>
                <c:pt idx="14">
                  <c:v>12.83686</c:v>
                </c:pt>
                <c:pt idx="15">
                  <c:v>13.009040000000001</c:v>
                </c:pt>
                <c:pt idx="16">
                  <c:v>13.13077</c:v>
                </c:pt>
                <c:pt idx="17">
                  <c:v>13.58949</c:v>
                </c:pt>
                <c:pt idx="18">
                  <c:v>13.716139999999999</c:v>
                </c:pt>
                <c:pt idx="19">
                  <c:v>13.777419999999999</c:v>
                </c:pt>
                <c:pt idx="20">
                  <c:v>13.77904</c:v>
                </c:pt>
                <c:pt idx="21">
                  <c:v>13.56629</c:v>
                </c:pt>
                <c:pt idx="22">
                  <c:v>13.9876</c:v>
                </c:pt>
                <c:pt idx="23">
                  <c:v>14.294409999999999</c:v>
                </c:pt>
                <c:pt idx="24">
                  <c:v>14.123939999999999</c:v>
                </c:pt>
                <c:pt idx="25">
                  <c:v>13.62842</c:v>
                </c:pt>
                <c:pt idx="26">
                  <c:v>13.936769999999999</c:v>
                </c:pt>
                <c:pt idx="27">
                  <c:v>13.4992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24-4490-823B-B700BEE97900}"/>
            </c:ext>
          </c:extLst>
        </c:ser>
        <c:ser>
          <c:idx val="1"/>
          <c:order val="1"/>
          <c:tx>
            <c:strRef>
              <c:f>'Figure 4'!$C$37</c:f>
              <c:strCache>
                <c:ptCount val="1"/>
                <c:pt idx="0">
                  <c:v>Emerging Market Economies (EMEs)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4'!$A$38:$A$65</c:f>
              <c:numCache>
                <c:formatCode>General</c:formatCode>
                <c:ptCount val="2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numCache>
            </c:numRef>
          </c:cat>
          <c:val>
            <c:numRef>
              <c:f>'Figure 4'!$C$38:$C$65</c:f>
              <c:numCache>
                <c:formatCode>General</c:formatCode>
                <c:ptCount val="28"/>
                <c:pt idx="0">
                  <c:v>13.696249999999999</c:v>
                </c:pt>
                <c:pt idx="1">
                  <c:v>13.5593</c:v>
                </c:pt>
                <c:pt idx="2">
                  <c:v>13.56658</c:v>
                </c:pt>
                <c:pt idx="3">
                  <c:v>14.14179</c:v>
                </c:pt>
                <c:pt idx="4">
                  <c:v>14.68844</c:v>
                </c:pt>
                <c:pt idx="5">
                  <c:v>14.66859</c:v>
                </c:pt>
                <c:pt idx="6">
                  <c:v>14.70262</c:v>
                </c:pt>
                <c:pt idx="7">
                  <c:v>14.799720000000001</c:v>
                </c:pt>
                <c:pt idx="8">
                  <c:v>15.119289999999999</c:v>
                </c:pt>
                <c:pt idx="9">
                  <c:v>15.09174</c:v>
                </c:pt>
                <c:pt idx="10">
                  <c:v>15.78448</c:v>
                </c:pt>
                <c:pt idx="11">
                  <c:v>16.52506</c:v>
                </c:pt>
                <c:pt idx="12">
                  <c:v>16.653079999999999</c:v>
                </c:pt>
                <c:pt idx="13">
                  <c:v>17.289010000000001</c:v>
                </c:pt>
                <c:pt idx="14">
                  <c:v>16.156749999999999</c:v>
                </c:pt>
                <c:pt idx="15">
                  <c:v>15.82635</c:v>
                </c:pt>
                <c:pt idx="16">
                  <c:v>16.26397</c:v>
                </c:pt>
                <c:pt idx="17">
                  <c:v>16.5061</c:v>
                </c:pt>
                <c:pt idx="18">
                  <c:v>16.528120000000001</c:v>
                </c:pt>
                <c:pt idx="19">
                  <c:v>16.432680000000001</c:v>
                </c:pt>
                <c:pt idx="20">
                  <c:v>16.27984</c:v>
                </c:pt>
                <c:pt idx="21">
                  <c:v>15.951650000000001</c:v>
                </c:pt>
                <c:pt idx="22">
                  <c:v>16.059480000000001</c:v>
                </c:pt>
                <c:pt idx="23">
                  <c:v>16.515239999999999</c:v>
                </c:pt>
                <c:pt idx="24">
                  <c:v>16.617899999999999</c:v>
                </c:pt>
                <c:pt idx="25">
                  <c:v>16.21902</c:v>
                </c:pt>
                <c:pt idx="26">
                  <c:v>16.23442</c:v>
                </c:pt>
                <c:pt idx="27">
                  <c:v>16.125869999999999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24-4490-823B-B700BEE97900}"/>
            </c:ext>
          </c:extLst>
        </c:ser>
        <c:ser>
          <c:idx val="2"/>
          <c:order val="2"/>
          <c:tx>
            <c:strRef>
              <c:f>'Figure 4'!$D$37</c:f>
              <c:strCache>
                <c:ptCount val="1"/>
                <c:pt idx="0">
                  <c:v>Advanced Economies (AEs)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4'!$A$38:$A$65</c:f>
              <c:numCache>
                <c:formatCode>General</c:formatCode>
                <c:ptCount val="2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numCache>
            </c:numRef>
          </c:cat>
          <c:val>
            <c:numRef>
              <c:f>'Figure 4'!$D$38:$D$65</c:f>
              <c:numCache>
                <c:formatCode>General</c:formatCode>
                <c:ptCount val="28"/>
                <c:pt idx="0">
                  <c:v>24.079830000000001</c:v>
                </c:pt>
                <c:pt idx="1">
                  <c:v>24.29936</c:v>
                </c:pt>
                <c:pt idx="2">
                  <c:v>24.527450000000002</c:v>
                </c:pt>
                <c:pt idx="3">
                  <c:v>24.599900000000002</c:v>
                </c:pt>
                <c:pt idx="4">
                  <c:v>24.87595</c:v>
                </c:pt>
                <c:pt idx="5">
                  <c:v>24.951309999999999</c:v>
                </c:pt>
                <c:pt idx="6">
                  <c:v>24.205200000000001</c:v>
                </c:pt>
                <c:pt idx="7">
                  <c:v>23.731950000000001</c:v>
                </c:pt>
                <c:pt idx="8">
                  <c:v>23.662240000000001</c:v>
                </c:pt>
                <c:pt idx="9">
                  <c:v>23.771450000000002</c:v>
                </c:pt>
                <c:pt idx="10">
                  <c:v>24.292090000000002</c:v>
                </c:pt>
                <c:pt idx="11">
                  <c:v>24.478819999999999</c:v>
                </c:pt>
                <c:pt idx="12">
                  <c:v>24.78829</c:v>
                </c:pt>
                <c:pt idx="13">
                  <c:v>24.150690000000001</c:v>
                </c:pt>
                <c:pt idx="14">
                  <c:v>23.219200000000001</c:v>
                </c:pt>
                <c:pt idx="15">
                  <c:v>23.200410000000002</c:v>
                </c:pt>
                <c:pt idx="16">
                  <c:v>23.64406</c:v>
                </c:pt>
                <c:pt idx="17">
                  <c:v>24.07282</c:v>
                </c:pt>
                <c:pt idx="18">
                  <c:v>24.324169999999999</c:v>
                </c:pt>
                <c:pt idx="19">
                  <c:v>24.68177</c:v>
                </c:pt>
                <c:pt idx="20">
                  <c:v>24.32761</c:v>
                </c:pt>
                <c:pt idx="21">
                  <c:v>24.795680000000001</c:v>
                </c:pt>
                <c:pt idx="22">
                  <c:v>24.628270000000001</c:v>
                </c:pt>
                <c:pt idx="23">
                  <c:v>24.693069999999999</c:v>
                </c:pt>
                <c:pt idx="24">
                  <c:v>24.613769999999999</c:v>
                </c:pt>
                <c:pt idx="25">
                  <c:v>24.43027</c:v>
                </c:pt>
                <c:pt idx="26">
                  <c:v>25.19773</c:v>
                </c:pt>
                <c:pt idx="27">
                  <c:v>24.821750000000002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24-4490-823B-B700BEE97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7666255"/>
        <c:axId val="1687660495"/>
      </c:lineChart>
      <c:catAx>
        <c:axId val="16876662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7660495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687660495"/>
        <c:scaling>
          <c:orientation val="minMax"/>
          <c:max val="26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7666255"/>
        <c:crosses val="autoZero"/>
        <c:crossBetween val="midCat"/>
        <c:majorUnit val="5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6.8460192475959682E-5"/>
          <c:y val="0.9112897364256265"/>
          <c:w val="0.40541863517060361"/>
          <c:h val="8.3747484418045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1. Tax 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5'!$B$5</c:f>
              <c:strCache>
                <c:ptCount val="1"/>
                <c:pt idx="0">
                  <c:v>Non-Resource-Rich LIDCs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5'!$A$6:$A$33</c:f>
              <c:numCache>
                <c:formatCode>@</c:formatCode>
                <c:ptCount val="2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numCache>
            </c:numRef>
          </c:cat>
          <c:val>
            <c:numRef>
              <c:f>'Figure 5'!$B$6:$B$33</c:f>
              <c:numCache>
                <c:formatCode>#,##0.0</c:formatCode>
                <c:ptCount val="28"/>
                <c:pt idx="0">
                  <c:v>8.6625986623226243</c:v>
                </c:pt>
                <c:pt idx="1">
                  <c:v>8.5885853150673892</c:v>
                </c:pt>
                <c:pt idx="2">
                  <c:v>8.1953840149488641</c:v>
                </c:pt>
                <c:pt idx="3">
                  <c:v>8.2219253432140551</c:v>
                </c:pt>
                <c:pt idx="4">
                  <c:v>8.074005962930741</c:v>
                </c:pt>
                <c:pt idx="5">
                  <c:v>9.3193956842442276</c:v>
                </c:pt>
                <c:pt idx="6">
                  <c:v>8.4098999131784691</c:v>
                </c:pt>
                <c:pt idx="7">
                  <c:v>8.8171330208302905</c:v>
                </c:pt>
                <c:pt idx="8">
                  <c:v>9.1330014804731778</c:v>
                </c:pt>
                <c:pt idx="9">
                  <c:v>9.4656211016777583</c:v>
                </c:pt>
                <c:pt idx="10">
                  <c:v>9.5695855384386483</c:v>
                </c:pt>
                <c:pt idx="11">
                  <c:v>9.8624030482055876</c:v>
                </c:pt>
                <c:pt idx="12">
                  <c:v>10.263595343315593</c:v>
                </c:pt>
                <c:pt idx="13">
                  <c:v>10.430785277302693</c:v>
                </c:pt>
                <c:pt idx="14">
                  <c:v>10.583448946300738</c:v>
                </c:pt>
                <c:pt idx="15">
                  <c:v>10.898099331650361</c:v>
                </c:pt>
                <c:pt idx="16">
                  <c:v>10.844619397573366</c:v>
                </c:pt>
                <c:pt idx="17">
                  <c:v>10.952971588073764</c:v>
                </c:pt>
                <c:pt idx="18">
                  <c:v>11.343753034723695</c:v>
                </c:pt>
                <c:pt idx="19">
                  <c:v>11.27646976195374</c:v>
                </c:pt>
                <c:pt idx="20">
                  <c:v>11.69041103494229</c:v>
                </c:pt>
                <c:pt idx="21">
                  <c:v>11.385050732576193</c:v>
                </c:pt>
                <c:pt idx="22">
                  <c:v>11.559322405159376</c:v>
                </c:pt>
                <c:pt idx="23">
                  <c:v>11.491934975985121</c:v>
                </c:pt>
                <c:pt idx="24">
                  <c:v>11.301762351134661</c:v>
                </c:pt>
                <c:pt idx="25">
                  <c:v>10.593838301817126</c:v>
                </c:pt>
                <c:pt idx="26">
                  <c:v>10.89446559042204</c:v>
                </c:pt>
                <c:pt idx="27">
                  <c:v>10.993774156652732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14-4F8E-A52F-BCAFFEC85A4F}"/>
            </c:ext>
          </c:extLst>
        </c:ser>
        <c:ser>
          <c:idx val="1"/>
          <c:order val="1"/>
          <c:tx>
            <c:strRef>
              <c:f>'Figure 5'!$C$5</c:f>
              <c:strCache>
                <c:ptCount val="1"/>
                <c:pt idx="0">
                  <c:v>Resource-Rich LIDCs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5'!$A$6:$A$33</c:f>
              <c:numCache>
                <c:formatCode>@</c:formatCode>
                <c:ptCount val="2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numCache>
            </c:numRef>
          </c:cat>
          <c:val>
            <c:numRef>
              <c:f>'Figure 5'!$C$6:$C$33</c:f>
              <c:numCache>
                <c:formatCode>#,##0.0</c:formatCode>
                <c:ptCount val="28"/>
                <c:pt idx="0">
                  <c:v>7.5591494996443309</c:v>
                </c:pt>
                <c:pt idx="1">
                  <c:v>7.6032580038494073</c:v>
                </c:pt>
                <c:pt idx="2">
                  <c:v>7.3204685201877284</c:v>
                </c:pt>
                <c:pt idx="3">
                  <c:v>7.2454437721283931</c:v>
                </c:pt>
                <c:pt idx="4">
                  <c:v>7.0677093962307183</c:v>
                </c:pt>
                <c:pt idx="5">
                  <c:v>7.116886873931878</c:v>
                </c:pt>
                <c:pt idx="6">
                  <c:v>7.1011209932935815</c:v>
                </c:pt>
                <c:pt idx="7">
                  <c:v>6.993654920521104</c:v>
                </c:pt>
                <c:pt idx="8">
                  <c:v>6.9653645935258561</c:v>
                </c:pt>
                <c:pt idx="9">
                  <c:v>7.4847205540298729</c:v>
                </c:pt>
                <c:pt idx="10">
                  <c:v>7.6143533965439998</c:v>
                </c:pt>
                <c:pt idx="11">
                  <c:v>8.1621487213571502</c:v>
                </c:pt>
                <c:pt idx="12">
                  <c:v>8.5408281108309652</c:v>
                </c:pt>
                <c:pt idx="13">
                  <c:v>8.3294971666929598</c:v>
                </c:pt>
                <c:pt idx="14">
                  <c:v>8.1887090102915501</c:v>
                </c:pt>
                <c:pt idx="15">
                  <c:v>8.8402365134541796</c:v>
                </c:pt>
                <c:pt idx="16">
                  <c:v>8.8902311555824163</c:v>
                </c:pt>
                <c:pt idx="17">
                  <c:v>9.4702108923785833</c:v>
                </c:pt>
                <c:pt idx="18">
                  <c:v>9.1212061172424779</c:v>
                </c:pt>
                <c:pt idx="19">
                  <c:v>8.9369099217617247</c:v>
                </c:pt>
                <c:pt idx="20">
                  <c:v>8.9843557349561589</c:v>
                </c:pt>
                <c:pt idx="21">
                  <c:v>8.8530519906001857</c:v>
                </c:pt>
                <c:pt idx="22">
                  <c:v>8.6602385003278961</c:v>
                </c:pt>
                <c:pt idx="23">
                  <c:v>8.5836799415421012</c:v>
                </c:pt>
                <c:pt idx="24">
                  <c:v>8.5830030427224706</c:v>
                </c:pt>
                <c:pt idx="25">
                  <c:v>8.2787815618205389</c:v>
                </c:pt>
                <c:pt idx="26">
                  <c:v>8.6651736776972221</c:v>
                </c:pt>
                <c:pt idx="27">
                  <c:v>8.3758882361751503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14-4F8E-A52F-BCAFFEC85A4F}"/>
            </c:ext>
          </c:extLst>
        </c:ser>
        <c:ser>
          <c:idx val="2"/>
          <c:order val="2"/>
          <c:tx>
            <c:strRef>
              <c:f>'Figure 5'!$D$5</c:f>
              <c:strCache>
                <c:ptCount val="1"/>
                <c:pt idx="0">
                  <c:v>Non-Resource-Rich EMEs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5'!$A$6:$A$33</c:f>
              <c:numCache>
                <c:formatCode>@</c:formatCode>
                <c:ptCount val="2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numCache>
            </c:numRef>
          </c:cat>
          <c:val>
            <c:numRef>
              <c:f>'Figure 5'!$D$6:$D$33</c:f>
              <c:numCache>
                <c:formatCode>#,##0.0</c:formatCode>
                <c:ptCount val="28"/>
                <c:pt idx="0">
                  <c:v>10.650719770660562</c:v>
                </c:pt>
                <c:pt idx="1">
                  <c:v>10.939345530586381</c:v>
                </c:pt>
                <c:pt idx="2">
                  <c:v>10.814553525869645</c:v>
                </c:pt>
                <c:pt idx="3">
                  <c:v>10.728051629394018</c:v>
                </c:pt>
                <c:pt idx="4">
                  <c:v>10.878534199235354</c:v>
                </c:pt>
                <c:pt idx="5">
                  <c:v>10.878774637506107</c:v>
                </c:pt>
                <c:pt idx="6">
                  <c:v>10.850203283108128</c:v>
                </c:pt>
                <c:pt idx="7">
                  <c:v>10.905387444002001</c:v>
                </c:pt>
                <c:pt idx="8">
                  <c:v>11.025589867080983</c:v>
                </c:pt>
                <c:pt idx="9">
                  <c:v>11.878182876783262</c:v>
                </c:pt>
                <c:pt idx="10">
                  <c:v>12.779827160832484</c:v>
                </c:pt>
                <c:pt idx="11">
                  <c:v>12.859927458779831</c:v>
                </c:pt>
                <c:pt idx="12">
                  <c:v>13.435024473483296</c:v>
                </c:pt>
                <c:pt idx="13">
                  <c:v>12.747239441181884</c:v>
                </c:pt>
                <c:pt idx="14">
                  <c:v>12.028729822504754</c:v>
                </c:pt>
                <c:pt idx="15">
                  <c:v>12.124794126924446</c:v>
                </c:pt>
                <c:pt idx="16">
                  <c:v>12.337648260704007</c:v>
                </c:pt>
                <c:pt idx="17">
                  <c:v>12.223724989831179</c:v>
                </c:pt>
                <c:pt idx="18">
                  <c:v>12.508263709970267</c:v>
                </c:pt>
                <c:pt idx="19">
                  <c:v>12.063006860703354</c:v>
                </c:pt>
                <c:pt idx="20">
                  <c:v>12.703629538899675</c:v>
                </c:pt>
                <c:pt idx="21">
                  <c:v>12.413559918022109</c:v>
                </c:pt>
                <c:pt idx="22">
                  <c:v>12.405240366238514</c:v>
                </c:pt>
                <c:pt idx="23">
                  <c:v>12.471114698123873</c:v>
                </c:pt>
                <c:pt idx="24">
                  <c:v>12.267142108661663</c:v>
                </c:pt>
                <c:pt idx="25">
                  <c:v>11.565386769182471</c:v>
                </c:pt>
                <c:pt idx="26">
                  <c:v>11.917906770345953</c:v>
                </c:pt>
                <c:pt idx="27">
                  <c:v>12.058939363407074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14-4F8E-A52F-BCAFFEC85A4F}"/>
            </c:ext>
          </c:extLst>
        </c:ser>
        <c:ser>
          <c:idx val="3"/>
          <c:order val="3"/>
          <c:tx>
            <c:strRef>
              <c:f>'Figure 5'!$E$5</c:f>
              <c:strCache>
                <c:ptCount val="1"/>
                <c:pt idx="0">
                  <c:v>Resource-Rich EMEs</c:v>
                </c:pt>
              </c:strCache>
            </c:strRef>
          </c:tx>
          <c:spPr>
            <a:ln w="28575" cap="rnd">
              <a:solidFill>
                <a:schemeClr val="bg2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5'!$A$6:$A$33</c:f>
              <c:numCache>
                <c:formatCode>@</c:formatCode>
                <c:ptCount val="2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numCache>
            </c:numRef>
          </c:cat>
          <c:val>
            <c:numRef>
              <c:f>'Figure 5'!$E$6:$E$33</c:f>
              <c:numCache>
                <c:formatCode>#,##0.0</c:formatCode>
                <c:ptCount val="28"/>
                <c:pt idx="0">
                  <c:v>8.7082789098152578</c:v>
                </c:pt>
                <c:pt idx="1">
                  <c:v>8.5670401683752093</c:v>
                </c:pt>
                <c:pt idx="2">
                  <c:v>8.4816949761218456</c:v>
                </c:pt>
                <c:pt idx="3">
                  <c:v>8.8054527948709502</c:v>
                </c:pt>
                <c:pt idx="4">
                  <c:v>8.8442547022616065</c:v>
                </c:pt>
                <c:pt idx="5">
                  <c:v>9.2588217925349632</c:v>
                </c:pt>
                <c:pt idx="6">
                  <c:v>9.8692982335369646</c:v>
                </c:pt>
                <c:pt idx="7">
                  <c:v>9.4521785308690962</c:v>
                </c:pt>
                <c:pt idx="8">
                  <c:v>8.7006519218006595</c:v>
                </c:pt>
                <c:pt idx="9">
                  <c:v>8.5010939598636934</c:v>
                </c:pt>
                <c:pt idx="10">
                  <c:v>8.7199579005167784</c:v>
                </c:pt>
                <c:pt idx="11">
                  <c:v>9.1917451938246284</c:v>
                </c:pt>
                <c:pt idx="12">
                  <c:v>8.713470009053248</c:v>
                </c:pt>
                <c:pt idx="13">
                  <c:v>10.047179843602862</c:v>
                </c:pt>
                <c:pt idx="14">
                  <c:v>10.146472827770912</c:v>
                </c:pt>
                <c:pt idx="15">
                  <c:v>9.0093094518060468</c:v>
                </c:pt>
                <c:pt idx="16">
                  <c:v>9.2316445894777406</c:v>
                </c:pt>
                <c:pt idx="17">
                  <c:v>9.4406227492729666</c:v>
                </c:pt>
                <c:pt idx="18">
                  <c:v>9.9421858823715681</c:v>
                </c:pt>
                <c:pt idx="19">
                  <c:v>9.6774769496470405</c:v>
                </c:pt>
                <c:pt idx="20">
                  <c:v>9.3032382825727566</c:v>
                </c:pt>
                <c:pt idx="21">
                  <c:v>8.2936768457253454</c:v>
                </c:pt>
                <c:pt idx="22">
                  <c:v>8.224164519872744</c:v>
                </c:pt>
                <c:pt idx="23">
                  <c:v>8.7488895764019645</c:v>
                </c:pt>
                <c:pt idx="24">
                  <c:v>9.0486339364681996</c:v>
                </c:pt>
                <c:pt idx="25">
                  <c:v>8.5768070722178837</c:v>
                </c:pt>
                <c:pt idx="26">
                  <c:v>7.9517610830943006</c:v>
                </c:pt>
                <c:pt idx="27">
                  <c:v>7.7110360426572635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F14-4F8E-A52F-BCAFFEC85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4839712"/>
        <c:axId val="1044842112"/>
      </c:lineChart>
      <c:catAx>
        <c:axId val="1044839712"/>
        <c:scaling>
          <c:orientation val="minMax"/>
        </c:scaling>
        <c:delete val="0"/>
        <c:axPos val="b"/>
        <c:numFmt formatCode="@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48421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044842112"/>
        <c:scaling>
          <c:orientation val="minMax"/>
          <c:min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483971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2. Nontax Resource 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5'!$H$5</c:f>
              <c:strCache>
                <c:ptCount val="1"/>
                <c:pt idx="0">
                  <c:v>Non-Resource-Rich LIDCs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5'!$A$6:$A$33</c:f>
              <c:numCache>
                <c:formatCode>@</c:formatCode>
                <c:ptCount val="2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numCache>
            </c:numRef>
          </c:cat>
          <c:val>
            <c:numRef>
              <c:f>'Figure 5'!$H$6:$H$33</c:f>
              <c:numCache>
                <c:formatCode>#,##0.0</c:formatCode>
                <c:ptCount val="28"/>
                <c:pt idx="3">
                  <c:v>0.89530729198709291</c:v>
                </c:pt>
                <c:pt idx="4">
                  <c:v>0.81468955575783109</c:v>
                </c:pt>
                <c:pt idx="5">
                  <c:v>2.01794120563937</c:v>
                </c:pt>
                <c:pt idx="6">
                  <c:v>1.5540413867389282</c:v>
                </c:pt>
                <c:pt idx="7">
                  <c:v>1.7125377475588792</c:v>
                </c:pt>
                <c:pt idx="8">
                  <c:v>2.4384334388289992</c:v>
                </c:pt>
                <c:pt idx="9">
                  <c:v>2.3406113329063132</c:v>
                </c:pt>
                <c:pt idx="10">
                  <c:v>10.541222909696561</c:v>
                </c:pt>
                <c:pt idx="11">
                  <c:v>7.967388350902203</c:v>
                </c:pt>
                <c:pt idx="12">
                  <c:v>6.7210464138673629</c:v>
                </c:pt>
                <c:pt idx="13">
                  <c:v>3.3523457852684198</c:v>
                </c:pt>
                <c:pt idx="14">
                  <c:v>2.262133886893269</c:v>
                </c:pt>
                <c:pt idx="15">
                  <c:v>1.99497691312431</c:v>
                </c:pt>
                <c:pt idx="16">
                  <c:v>1.9289825495220441</c:v>
                </c:pt>
                <c:pt idx="17">
                  <c:v>0.99144164220642605</c:v>
                </c:pt>
                <c:pt idx="18">
                  <c:v>1.0004793836278592</c:v>
                </c:pt>
                <c:pt idx="19">
                  <c:v>0.79264999684894089</c:v>
                </c:pt>
                <c:pt idx="20">
                  <c:v>0.90977680746909362</c:v>
                </c:pt>
                <c:pt idx="21">
                  <c:v>0.68869807627310176</c:v>
                </c:pt>
                <c:pt idx="22">
                  <c:v>0.55840832974954313</c:v>
                </c:pt>
                <c:pt idx="23">
                  <c:v>0.99914633275809639</c:v>
                </c:pt>
                <c:pt idx="24">
                  <c:v>0.74766728571094188</c:v>
                </c:pt>
                <c:pt idx="25">
                  <c:v>0.73493386411553296</c:v>
                </c:pt>
                <c:pt idx="26">
                  <c:v>0.7623953440007879</c:v>
                </c:pt>
                <c:pt idx="27">
                  <c:v>0.47326858076168649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5D-4A91-8A34-BA843D684433}"/>
            </c:ext>
          </c:extLst>
        </c:ser>
        <c:ser>
          <c:idx val="1"/>
          <c:order val="1"/>
          <c:tx>
            <c:strRef>
              <c:f>'Figure 5'!$I$5</c:f>
              <c:strCache>
                <c:ptCount val="1"/>
                <c:pt idx="0">
                  <c:v>Resource-Rich LIDCs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5'!$A$6:$A$33</c:f>
              <c:numCache>
                <c:formatCode>@</c:formatCode>
                <c:ptCount val="2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numCache>
            </c:numRef>
          </c:cat>
          <c:val>
            <c:numRef>
              <c:f>'Figure 5'!$I$6:$I$33</c:f>
              <c:numCache>
                <c:formatCode>#,##0.0</c:formatCode>
                <c:ptCount val="28"/>
                <c:pt idx="0">
                  <c:v>9.8109752941908077</c:v>
                </c:pt>
                <c:pt idx="1">
                  <c:v>10.908920529605046</c:v>
                </c:pt>
                <c:pt idx="2">
                  <c:v>13.922371454350028</c:v>
                </c:pt>
                <c:pt idx="3">
                  <c:v>8.171937835132594</c:v>
                </c:pt>
                <c:pt idx="4">
                  <c:v>8.6664828128016715</c:v>
                </c:pt>
                <c:pt idx="5">
                  <c:v>9.3141064981931478</c:v>
                </c:pt>
                <c:pt idx="6">
                  <c:v>8.5927565177335588</c:v>
                </c:pt>
                <c:pt idx="7">
                  <c:v>8.6381675867036645</c:v>
                </c:pt>
                <c:pt idx="8">
                  <c:v>9.517101974272542</c:v>
                </c:pt>
                <c:pt idx="9">
                  <c:v>10.425035199742235</c:v>
                </c:pt>
                <c:pt idx="10">
                  <c:v>11.602204871193763</c:v>
                </c:pt>
                <c:pt idx="11">
                  <c:v>12.813137730232871</c:v>
                </c:pt>
                <c:pt idx="12">
                  <c:v>10.407692040133188</c:v>
                </c:pt>
                <c:pt idx="13">
                  <c:v>13.061422487316554</c:v>
                </c:pt>
                <c:pt idx="14">
                  <c:v>6.9900461065202473</c:v>
                </c:pt>
                <c:pt idx="15">
                  <c:v>8.5311880954727091</c:v>
                </c:pt>
                <c:pt idx="16">
                  <c:v>10.32777417348713</c:v>
                </c:pt>
                <c:pt idx="17">
                  <c:v>7.8532250694483867</c:v>
                </c:pt>
                <c:pt idx="18">
                  <c:v>6.8622465054245758</c:v>
                </c:pt>
                <c:pt idx="19">
                  <c:v>6.1045208473551913</c:v>
                </c:pt>
                <c:pt idx="20">
                  <c:v>1.9514769585879246</c:v>
                </c:pt>
                <c:pt idx="21">
                  <c:v>1.7483513315249932</c:v>
                </c:pt>
                <c:pt idx="22">
                  <c:v>1.8505534423949161</c:v>
                </c:pt>
                <c:pt idx="23">
                  <c:v>3.1553260443222455</c:v>
                </c:pt>
                <c:pt idx="24">
                  <c:v>2.9931846225014564</c:v>
                </c:pt>
                <c:pt idx="25">
                  <c:v>1.9062702329981245</c:v>
                </c:pt>
                <c:pt idx="26">
                  <c:v>2.7602023309013402</c:v>
                </c:pt>
                <c:pt idx="27">
                  <c:v>4.9058304398779784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5D-4A91-8A34-BA843D684433}"/>
            </c:ext>
          </c:extLst>
        </c:ser>
        <c:ser>
          <c:idx val="2"/>
          <c:order val="2"/>
          <c:tx>
            <c:strRef>
              <c:f>'Figure 5'!$J$5</c:f>
              <c:strCache>
                <c:ptCount val="1"/>
                <c:pt idx="0">
                  <c:v>Non-Resource-Rich EMEs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5'!$A$6:$A$33</c:f>
              <c:numCache>
                <c:formatCode>@</c:formatCode>
                <c:ptCount val="2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numCache>
            </c:numRef>
          </c:cat>
          <c:val>
            <c:numRef>
              <c:f>'Figure 5'!$J$6:$J$33</c:f>
              <c:numCache>
                <c:formatCode>#,##0.0</c:formatCode>
                <c:ptCount val="28"/>
                <c:pt idx="0">
                  <c:v>8.5806396253937899E-3</c:v>
                </c:pt>
                <c:pt idx="1">
                  <c:v>9.8549137695045155E-3</c:v>
                </c:pt>
                <c:pt idx="2">
                  <c:v>0.13334498766583144</c:v>
                </c:pt>
                <c:pt idx="3">
                  <c:v>1.7978290366350069E-2</c:v>
                </c:pt>
                <c:pt idx="4">
                  <c:v>1.0114052492661771E-3</c:v>
                </c:pt>
                <c:pt idx="5">
                  <c:v>0.27995590742846582</c:v>
                </c:pt>
                <c:pt idx="6">
                  <c:v>2.4195658458287985</c:v>
                </c:pt>
                <c:pt idx="7">
                  <c:v>1.6611010001988791</c:v>
                </c:pt>
                <c:pt idx="8">
                  <c:v>1.5873904107450356</c:v>
                </c:pt>
                <c:pt idx="9">
                  <c:v>1.8721045177919957</c:v>
                </c:pt>
                <c:pt idx="10">
                  <c:v>1.9096667365587914</c:v>
                </c:pt>
                <c:pt idx="11">
                  <c:v>2.4108302028038913</c:v>
                </c:pt>
                <c:pt idx="12">
                  <c:v>1.6693597874720925</c:v>
                </c:pt>
                <c:pt idx="13">
                  <c:v>2.2436673659089617</c:v>
                </c:pt>
                <c:pt idx="14">
                  <c:v>1.2278111809602705</c:v>
                </c:pt>
                <c:pt idx="15">
                  <c:v>1.3075165026542546</c:v>
                </c:pt>
                <c:pt idx="16">
                  <c:v>1.4948574579208727</c:v>
                </c:pt>
                <c:pt idx="17">
                  <c:v>1.4213761040672863</c:v>
                </c:pt>
                <c:pt idx="18">
                  <c:v>0.93233085570177032</c:v>
                </c:pt>
                <c:pt idx="19">
                  <c:v>0.88211303021483245</c:v>
                </c:pt>
                <c:pt idx="20">
                  <c:v>0.37402993527201062</c:v>
                </c:pt>
                <c:pt idx="21">
                  <c:v>0.23167866107773991</c:v>
                </c:pt>
                <c:pt idx="22">
                  <c:v>0.2635092265353442</c:v>
                </c:pt>
                <c:pt idx="23">
                  <c:v>0.45788685700819282</c:v>
                </c:pt>
                <c:pt idx="24">
                  <c:v>0.38729295425114413</c:v>
                </c:pt>
                <c:pt idx="25">
                  <c:v>0.25701901860281123</c:v>
                </c:pt>
                <c:pt idx="26">
                  <c:v>0.32898794726908825</c:v>
                </c:pt>
                <c:pt idx="27">
                  <c:v>0.73063089665006398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5D-4A91-8A34-BA843D684433}"/>
            </c:ext>
          </c:extLst>
        </c:ser>
        <c:ser>
          <c:idx val="3"/>
          <c:order val="3"/>
          <c:tx>
            <c:strRef>
              <c:f>'Figure 5'!$K$5</c:f>
              <c:strCache>
                <c:ptCount val="1"/>
                <c:pt idx="0">
                  <c:v>Resource-Rich EMEs</c:v>
                </c:pt>
              </c:strCache>
            </c:strRef>
          </c:tx>
          <c:spPr>
            <a:ln w="28575" cap="rnd">
              <a:solidFill>
                <a:schemeClr val="bg2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5'!$A$6:$A$33</c:f>
              <c:numCache>
                <c:formatCode>@</c:formatCode>
                <c:ptCount val="2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numCache>
            </c:numRef>
          </c:cat>
          <c:val>
            <c:numRef>
              <c:f>'Figure 5'!$K$6:$K$33</c:f>
              <c:numCache>
                <c:formatCode>#,##0.0</c:formatCode>
                <c:ptCount val="28"/>
                <c:pt idx="0">
                  <c:v>16.042139591148239</c:v>
                </c:pt>
                <c:pt idx="1">
                  <c:v>19.632624366698312</c:v>
                </c:pt>
                <c:pt idx="2">
                  <c:v>17.72507800229835</c:v>
                </c:pt>
                <c:pt idx="3">
                  <c:v>14.614807482877815</c:v>
                </c:pt>
                <c:pt idx="4">
                  <c:v>17.809115905421709</c:v>
                </c:pt>
                <c:pt idx="5">
                  <c:v>21.350070966482939</c:v>
                </c:pt>
                <c:pt idx="6">
                  <c:v>20.645847851569599</c:v>
                </c:pt>
                <c:pt idx="7">
                  <c:v>21.285456687318785</c:v>
                </c:pt>
                <c:pt idx="8">
                  <c:v>21.332291373288019</c:v>
                </c:pt>
                <c:pt idx="9">
                  <c:v>27.987515175422256</c:v>
                </c:pt>
                <c:pt idx="10">
                  <c:v>26.99248755146251</c:v>
                </c:pt>
                <c:pt idx="11">
                  <c:v>27.772746721411689</c:v>
                </c:pt>
                <c:pt idx="12">
                  <c:v>27.004880566236459</c:v>
                </c:pt>
                <c:pt idx="13">
                  <c:v>30.531682975215656</c:v>
                </c:pt>
                <c:pt idx="14">
                  <c:v>24.328908959100495</c:v>
                </c:pt>
                <c:pt idx="15">
                  <c:v>26.54604895412707</c:v>
                </c:pt>
                <c:pt idx="16">
                  <c:v>26.845597399728323</c:v>
                </c:pt>
                <c:pt idx="17">
                  <c:v>28.627961167045793</c:v>
                </c:pt>
                <c:pt idx="18">
                  <c:v>25.987609436744254</c:v>
                </c:pt>
                <c:pt idx="19">
                  <c:v>21.958796529828128</c:v>
                </c:pt>
                <c:pt idx="20">
                  <c:v>15.417532001236507</c:v>
                </c:pt>
                <c:pt idx="21">
                  <c:v>12.839537629000036</c:v>
                </c:pt>
                <c:pt idx="22">
                  <c:v>15.00349641732001</c:v>
                </c:pt>
                <c:pt idx="23">
                  <c:v>18.390383779034799</c:v>
                </c:pt>
                <c:pt idx="24">
                  <c:v>17.242136814709337</c:v>
                </c:pt>
                <c:pt idx="25">
                  <c:v>12.077358715604108</c:v>
                </c:pt>
                <c:pt idx="26">
                  <c:v>20.970729624829989</c:v>
                </c:pt>
                <c:pt idx="27">
                  <c:v>26.178610863924874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75D-4A91-8A34-BA843D684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4839712"/>
        <c:axId val="1044842112"/>
      </c:lineChart>
      <c:catAx>
        <c:axId val="1044839712"/>
        <c:scaling>
          <c:orientation val="minMax"/>
        </c:scaling>
        <c:delete val="0"/>
        <c:axPos val="b"/>
        <c:numFmt formatCode="@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48421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044842112"/>
        <c:scaling>
          <c:orientation val="minMax"/>
          <c:max val="3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4839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_xlchart.v1.1</cx:f>
      </cx:numDim>
    </cx:data>
  </cx:chartData>
  <cx:chart>
    <cx:plotArea>
      <cx:plotAreaRegion>
        <cx:series layoutId="boxWhisker" uniqueId="{C148B38E-53BC-4A3A-B35A-609CA16C21FD}">
          <cx:spPr>
            <a:solidFill>
              <a:srgbClr val="0070C0"/>
            </a:solidFill>
          </cx:spPr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  <cx:txPr>
          <a:bodyPr vertOverflow="overflow" horzOverflow="overflow" wrap="square" lIns="0" tIns="0" rIns="0" bIns="0"/>
          <a:lstStyle/>
          <a:p>
            <a:pPr algn="ctr" rtl="0">
              <a:defRPr sz="1200" b="0" i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/>
          </a:p>
        </cx:txPr>
      </cx:axis>
      <cx:axis id="1">
        <cx:valScaling/>
        <cx:title>
          <cx:tx>
            <cx:txData>
              <cx:v>Percent of Potencial Revenue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/>
              </a:pPr>
              <a:r>
                <a:rPr lang="en-US" sz="9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Aptos Narrow" panose="02110004020202020204"/>
                </a:rPr>
                <a:t>Percent of Potencial Revenue</a:t>
              </a:r>
            </a:p>
          </cx:txPr>
        </cx:title>
        <cx:tickLabels/>
        <cx:txPr>
          <a:bodyPr vertOverflow="overflow" horzOverflow="overflow" wrap="square" lIns="0" tIns="0" rIns="0" bIns="0"/>
          <a:lstStyle/>
          <a:p>
            <a:pPr algn="ctr" rtl="0">
              <a:defRPr sz="1200" b="0" i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/>
          </a:p>
        </cx:txPr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9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3.xml"/><Relationship Id="rId1" Type="http://schemas.openxmlformats.org/officeDocument/2006/relationships/chart" Target="../charts/chart3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chart" Target="../charts/chart11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68</xdr:col>
      <xdr:colOff>0</xdr:colOff>
      <xdr:row>23</xdr:row>
      <xdr:rowOff>0</xdr:rowOff>
    </xdr:from>
    <xdr:to>
      <xdr:col>88</xdr:col>
      <xdr:colOff>533401</xdr:colOff>
      <xdr:row>66</xdr:row>
      <xdr:rowOff>28575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EBE3F7AB-6C7B-4FA5-80D5-EAA30CF8C9EF}"/>
            </a:ext>
          </a:extLst>
        </xdr:cNvPr>
        <xdr:cNvGrpSpPr/>
      </xdr:nvGrpSpPr>
      <xdr:grpSpPr>
        <a:xfrm>
          <a:off x="40471725" y="2152650"/>
          <a:ext cx="12153901" cy="2428875"/>
          <a:chOff x="14929634" y="2001320"/>
          <a:chExt cx="13560257" cy="6588232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A8C20AB0-3124-3D2C-4726-57B8BB1B46AD}"/>
              </a:ext>
            </a:extLst>
          </xdr:cNvPr>
          <xdr:cNvGraphicFramePr/>
        </xdr:nvGraphicFramePr>
        <xdr:xfrm>
          <a:off x="14929634" y="2001320"/>
          <a:ext cx="13334964" cy="658823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08989EAA-36C5-0CBD-136F-F5CFCA3D56EB}"/>
              </a:ext>
            </a:extLst>
          </xdr:cNvPr>
          <xdr:cNvSpPr txBox="1"/>
        </xdr:nvSpPr>
        <xdr:spPr>
          <a:xfrm>
            <a:off x="25592181" y="6158071"/>
            <a:ext cx="2897710" cy="46699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Tipping</a:t>
            </a:r>
            <a:r>
              <a:rPr lang="en-US" sz="18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Point</a:t>
            </a:r>
            <a:endParaRPr lang="en-US"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4</xdr:col>
      <xdr:colOff>480371</xdr:colOff>
      <xdr:row>71</xdr:row>
      <xdr:rowOff>86860</xdr:rowOff>
    </xdr:from>
    <xdr:to>
      <xdr:col>23</xdr:col>
      <xdr:colOff>288908</xdr:colOff>
      <xdr:row>117</xdr:row>
      <xdr:rowOff>100706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BE436B36-29F6-4AA4-B014-00FA8705BF83}"/>
            </a:ext>
          </a:extLst>
        </xdr:cNvPr>
        <xdr:cNvGrpSpPr/>
      </xdr:nvGrpSpPr>
      <xdr:grpSpPr>
        <a:xfrm>
          <a:off x="3604571" y="5401810"/>
          <a:ext cx="11009937" cy="8310121"/>
          <a:chOff x="2644658" y="1961070"/>
          <a:chExt cx="11566551" cy="7524989"/>
        </a:xfrm>
      </xdr:grpSpPr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BFB1583D-6A86-94EF-E1DA-4C81783D32AA}"/>
              </a:ext>
            </a:extLst>
          </xdr:cNvPr>
          <xdr:cNvGrpSpPr/>
        </xdr:nvGrpSpPr>
        <xdr:grpSpPr>
          <a:xfrm>
            <a:off x="2711141" y="1961070"/>
            <a:ext cx="11500068" cy="7524989"/>
            <a:chOff x="5122844" y="2720012"/>
            <a:chExt cx="16069389" cy="6441968"/>
          </a:xfrm>
        </xdr:grpSpPr>
        <xdr:graphicFrame macro="">
          <xdr:nvGraphicFramePr>
            <xdr:cNvPr id="8" name="Chart 7">
              <a:extLst>
                <a:ext uri="{FF2B5EF4-FFF2-40B4-BE49-F238E27FC236}">
                  <a16:creationId xmlns:a16="http://schemas.microsoft.com/office/drawing/2014/main" id="{B76DCD23-83DB-5B1F-691D-BBB6C74C1F3E}"/>
                </a:ext>
              </a:extLst>
            </xdr:cNvPr>
            <xdr:cNvGraphicFramePr/>
          </xdr:nvGraphicFramePr>
          <xdr:xfrm>
            <a:off x="5122844" y="2720012"/>
            <a:ext cx="16069389" cy="6441968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EABF818D-C717-0051-4A1E-D977B71FE329}"/>
                </a:ext>
              </a:extLst>
            </xdr:cNvPr>
            <xdr:cNvSpPr txBox="1"/>
          </xdr:nvSpPr>
          <xdr:spPr>
            <a:xfrm>
              <a:off x="6117276" y="6759130"/>
              <a:ext cx="4014198" cy="39068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l"/>
              <a:r>
                <a:rPr lang="en-US" sz="1800" b="1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Tipping</a:t>
              </a:r>
              <a:r>
                <a:rPr lang="en-US" sz="1800" b="1" baseline="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 Point </a:t>
              </a:r>
              <a:endParaRPr lang="en-US"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xdr:grp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FA818DF7-DF92-53B2-A0CC-97A438DC3B05}"/>
              </a:ext>
            </a:extLst>
          </xdr:cNvPr>
          <xdr:cNvSpPr txBox="1"/>
        </xdr:nvSpPr>
        <xdr:spPr>
          <a:xfrm>
            <a:off x="2644658" y="2679411"/>
            <a:ext cx="2891487" cy="46907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r"/>
            <a:r>
              <a:rPr lang="en-US"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15</a:t>
            </a:r>
            <a:r>
              <a:rPr lang="en-US" sz="18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Percent Target</a:t>
            </a:r>
            <a:endParaRPr lang="en-US"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5</xdr:col>
      <xdr:colOff>78936</xdr:colOff>
      <xdr:row>66</xdr:row>
      <xdr:rowOff>144317</xdr:rowOff>
    </xdr:from>
    <xdr:to>
      <xdr:col>12</xdr:col>
      <xdr:colOff>253787</xdr:colOff>
      <xdr:row>71</xdr:row>
      <xdr:rowOff>104970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ACF80637-FE7A-4C7C-8213-DF9866CFF918}"/>
            </a:ext>
          </a:extLst>
        </xdr:cNvPr>
        <xdr:cNvSpPr txBox="1"/>
      </xdr:nvSpPr>
      <xdr:spPr>
        <a:xfrm>
          <a:off x="3784161" y="4935392"/>
          <a:ext cx="4242026" cy="7702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 fontAlgn="base"/>
          <a:r>
            <a:rPr lang="en-US" sz="2000" b="1" i="0">
              <a:solidFill>
                <a:srgbClr val="004C97"/>
              </a:solidFill>
              <a:effectLst/>
              <a:latin typeface="Arial (Bold)"/>
              <a:ea typeface="+mn-ea"/>
              <a:cs typeface="Arial" panose="020B0604020202020204" pitchFamily="34" charset="0"/>
            </a:rPr>
            <a:t>Figure 1. Tax-to-GDP ratio  </a:t>
          </a:r>
        </a:p>
        <a:p>
          <a:pPr algn="l" rtl="0" fontAlgn="base"/>
          <a:r>
            <a:rPr lang="en-US" sz="2000" b="0" i="0">
              <a:solidFill>
                <a:srgbClr val="009CDE"/>
              </a:solidFill>
              <a:effectLst/>
              <a:latin typeface="Arial (Bold)"/>
              <a:ea typeface="+mn-ea"/>
              <a:cs typeface="Arial" panose="020B0604020202020204" pitchFamily="34" charset="0"/>
            </a:rPr>
            <a:t>(simple average)</a:t>
          </a:r>
          <a:endParaRPr lang="en-US" sz="2000" b="1" i="0">
            <a:solidFill>
              <a:srgbClr val="009CDE"/>
            </a:solidFill>
            <a:effectLst/>
            <a:latin typeface="Arial (Bold)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16</xdr:col>
      <xdr:colOff>629642</xdr:colOff>
      <xdr:row>86</xdr:row>
      <xdr:rowOff>38334</xdr:rowOff>
    </xdr:from>
    <xdr:to>
      <xdr:col>20</xdr:col>
      <xdr:colOff>425394</xdr:colOff>
      <xdr:row>88</xdr:row>
      <xdr:rowOff>122884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CDB71562-3E1C-4E80-AE6B-A0A1E4DAB496}"/>
            </a:ext>
          </a:extLst>
        </xdr:cNvPr>
        <xdr:cNvSpPr txBox="1"/>
      </xdr:nvSpPr>
      <xdr:spPr>
        <a:xfrm>
          <a:off x="10726142" y="8467959"/>
          <a:ext cx="2281777" cy="465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 fontAlgn="base"/>
          <a:r>
            <a:rPr lang="en-US" sz="1800" b="1" i="0">
              <a:solidFill>
                <a:srgbClr val="7030A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Long-haulers</a:t>
          </a:r>
        </a:p>
      </xdr:txBody>
    </xdr:sp>
    <xdr:clientData/>
  </xdr:twoCellAnchor>
  <xdr:twoCellAnchor>
    <xdr:from>
      <xdr:col>17</xdr:col>
      <xdr:colOff>600778</xdr:colOff>
      <xdr:row>106</xdr:row>
      <xdr:rowOff>23903</xdr:rowOff>
    </xdr:from>
    <xdr:to>
      <xdr:col>21</xdr:col>
      <xdr:colOff>569712</xdr:colOff>
      <xdr:row>108</xdr:row>
      <xdr:rowOff>108452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4C466C8D-9DB5-4070-BD70-83AB2C025F0D}"/>
            </a:ext>
          </a:extLst>
        </xdr:cNvPr>
        <xdr:cNvSpPr txBox="1"/>
      </xdr:nvSpPr>
      <xdr:spPr>
        <a:xfrm>
          <a:off x="11421178" y="12263528"/>
          <a:ext cx="2312084" cy="4655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 fontAlgn="base"/>
          <a:r>
            <a:rPr lang="en-US" sz="1800" b="1" i="0">
              <a:solidFill>
                <a:srgbClr val="E59EDD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Bouncers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11</xdr:row>
      <xdr:rowOff>47625</xdr:rowOff>
    </xdr:from>
    <xdr:to>
      <xdr:col>9</xdr:col>
      <xdr:colOff>495300</xdr:colOff>
      <xdr:row>32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6707C9B-C3B7-48C7-9AB3-D26CF33C48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295275</xdr:colOff>
      <xdr:row>11</xdr:row>
      <xdr:rowOff>47625</xdr:rowOff>
    </xdr:from>
    <xdr:to>
      <xdr:col>18</xdr:col>
      <xdr:colOff>161925</xdr:colOff>
      <xdr:row>33</xdr:row>
      <xdr:rowOff>19050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BF134187-0E2F-47DE-A9BB-61520E228E25}"/>
            </a:ext>
            <a:ext uri="{147F2762-F138-4A5C-976F-8EAC2B608ADB}">
              <a16:predDERef xmlns:a16="http://schemas.microsoft.com/office/drawing/2014/main" pred="{EE0BE737-B4F0-9E6C-4E39-0B242CFD30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65</xdr:row>
      <xdr:rowOff>104775</xdr:rowOff>
    </xdr:from>
    <xdr:to>
      <xdr:col>19</xdr:col>
      <xdr:colOff>47625</xdr:colOff>
      <xdr:row>86</xdr:row>
      <xdr:rowOff>38100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285BBB26-CC0D-4F01-87EC-4869A1BCAC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2054225</xdr:colOff>
      <xdr:row>85</xdr:row>
      <xdr:rowOff>141287</xdr:rowOff>
    </xdr:from>
    <xdr:to>
      <xdr:col>4</xdr:col>
      <xdr:colOff>47625</xdr:colOff>
      <xdr:row>87</xdr:row>
      <xdr:rowOff>103187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90DC137-315B-4F98-AB29-6F4EFBC5A953}"/>
            </a:ext>
          </a:extLst>
        </xdr:cNvPr>
        <xdr:cNvSpPr txBox="1"/>
      </xdr:nvSpPr>
      <xdr:spPr>
        <a:xfrm>
          <a:off x="3054350" y="13619162"/>
          <a:ext cx="2136775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bg1">
                  <a:lumMod val="50000"/>
                </a:schemeClr>
              </a:solidFill>
            </a:rPr>
            <a:t>Non-Resource-Rich LIDCs</a:t>
          </a:r>
        </a:p>
      </xdr:txBody>
    </xdr:sp>
    <xdr:clientData/>
  </xdr:twoCellAnchor>
  <xdr:twoCellAnchor>
    <xdr:from>
      <xdr:col>13</xdr:col>
      <xdr:colOff>536575</xdr:colOff>
      <xdr:row>86</xdr:row>
      <xdr:rowOff>12700</xdr:rowOff>
    </xdr:from>
    <xdr:to>
      <xdr:col>16</xdr:col>
      <xdr:colOff>606425</xdr:colOff>
      <xdr:row>87</xdr:row>
      <xdr:rowOff>101600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5DA7A3D-76EA-4119-86BB-6D50C2A29F17}"/>
            </a:ext>
          </a:extLst>
        </xdr:cNvPr>
        <xdr:cNvSpPr txBox="1"/>
      </xdr:nvSpPr>
      <xdr:spPr>
        <a:xfrm>
          <a:off x="13414375" y="13652500"/>
          <a:ext cx="1898650" cy="250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bg1">
                  <a:lumMod val="50000"/>
                </a:schemeClr>
              </a:solidFill>
            </a:rPr>
            <a:t>Resource-Rich EMEs</a:t>
          </a:r>
        </a:p>
      </xdr:txBody>
    </xdr:sp>
    <xdr:clientData/>
  </xdr:twoCellAnchor>
  <xdr:twoCellAnchor>
    <xdr:from>
      <xdr:col>9</xdr:col>
      <xdr:colOff>284162</xdr:colOff>
      <xdr:row>86</xdr:row>
      <xdr:rowOff>22225</xdr:rowOff>
    </xdr:from>
    <xdr:to>
      <xdr:col>12</xdr:col>
      <xdr:colOff>354012</xdr:colOff>
      <xdr:row>87</xdr:row>
      <xdr:rowOff>111125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602C8F1-712A-4A96-8D3F-5F74EB955307}"/>
            </a:ext>
          </a:extLst>
        </xdr:cNvPr>
        <xdr:cNvSpPr txBox="1"/>
      </xdr:nvSpPr>
      <xdr:spPr>
        <a:xfrm>
          <a:off x="10723562" y="13662025"/>
          <a:ext cx="1898650" cy="250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bg1">
                  <a:lumMod val="50000"/>
                </a:schemeClr>
              </a:solidFill>
            </a:rPr>
            <a:t>Non-Resource-Rich EMEs</a:t>
          </a:r>
        </a:p>
      </xdr:txBody>
    </xdr:sp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0.36983</cdr:x>
      <cdr:y>0.17147</cdr:y>
    </cdr:from>
    <cdr:to>
      <cdr:x>0.45122</cdr:x>
      <cdr:y>0.81936</cdr:y>
    </cdr:to>
    <cdr:sp macro="" textlink="">
      <cdr:nvSpPr>
        <cdr:cNvPr id="2" name="Arc 1"/>
        <cdr:cNvSpPr/>
      </cdr:nvSpPr>
      <cdr:spPr>
        <a:xfrm xmlns:a="http://schemas.openxmlformats.org/drawingml/2006/main">
          <a:off x="5718469" y="657656"/>
          <a:ext cx="1258472" cy="2484917"/>
        </a:xfrm>
        <a:prstGeom xmlns:a="http://schemas.openxmlformats.org/drawingml/2006/main" prst="arc">
          <a:avLst>
            <a:gd name="adj1" fmla="val 16621591"/>
            <a:gd name="adj2" fmla="val 0"/>
          </a:avLst>
        </a:prstGeom>
        <a:ln xmlns:a="http://schemas.openxmlformats.org/drawingml/2006/main">
          <a:prstDash val="sysDot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0.11085</cdr:x>
      <cdr:y>0.13629</cdr:y>
    </cdr:from>
    <cdr:to>
      <cdr:x>0.19025</cdr:x>
      <cdr:y>0.80903</cdr:y>
    </cdr:to>
    <cdr:sp macro="" textlink="">
      <cdr:nvSpPr>
        <cdr:cNvPr id="3" name="Arc 2"/>
        <cdr:cNvSpPr/>
      </cdr:nvSpPr>
      <cdr:spPr>
        <a:xfrm xmlns:a="http://schemas.openxmlformats.org/drawingml/2006/main">
          <a:off x="1714028" y="522729"/>
          <a:ext cx="1227702" cy="2580227"/>
        </a:xfrm>
        <a:prstGeom xmlns:a="http://schemas.openxmlformats.org/drawingml/2006/main" prst="arc">
          <a:avLst>
            <a:gd name="adj1" fmla="val 16621591"/>
            <a:gd name="adj2" fmla="val 0"/>
          </a:avLst>
        </a:prstGeom>
        <a:ln xmlns:a="http://schemas.openxmlformats.org/drawingml/2006/main">
          <a:prstDash val="sysDot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0.11976</cdr:x>
      <cdr:y>0.10025</cdr:y>
    </cdr:from>
    <cdr:to>
      <cdr:x>0.1818</cdr:x>
      <cdr:y>0.1606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851692" y="384499"/>
          <a:ext cx="959278" cy="2314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solidFill>
                <a:schemeClr val="bg1">
                  <a:lumMod val="50000"/>
                </a:schemeClr>
              </a:solidFill>
            </a:rPr>
            <a:t>Average</a:t>
          </a:r>
        </a:p>
      </cdr:txBody>
    </cdr:sp>
  </cdr:relSizeAnchor>
  <cdr:relSizeAnchor xmlns:cdr="http://schemas.openxmlformats.org/drawingml/2006/chartDrawing">
    <cdr:from>
      <cdr:x>0.38115</cdr:x>
      <cdr:y>0.12881</cdr:y>
    </cdr:from>
    <cdr:to>
      <cdr:x>0.4432</cdr:x>
      <cdr:y>0.19495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5893398" y="494033"/>
          <a:ext cx="959433" cy="2536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kern="1200">
              <a:solidFill>
                <a:schemeClr val="bg1">
                  <a:lumMod val="50000"/>
                </a:schemeClr>
              </a:solidFill>
            </a:rPr>
            <a:t>Average</a:t>
          </a:r>
        </a:p>
      </cdr:txBody>
    </cdr:sp>
  </cdr:relSizeAnchor>
  <cdr:relSizeAnchor xmlns:cdr="http://schemas.openxmlformats.org/drawingml/2006/chartDrawing">
    <cdr:from>
      <cdr:x>0.68987</cdr:x>
      <cdr:y>0.09934</cdr:y>
    </cdr:from>
    <cdr:to>
      <cdr:x>0.75192</cdr:x>
      <cdr:y>0.16549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FB103C28-F88D-9BD6-E1F9-F79F84CCEC80}"/>
            </a:ext>
          </a:extLst>
        </cdr:cNvPr>
        <cdr:cNvSpPr txBox="1"/>
      </cdr:nvSpPr>
      <cdr:spPr>
        <a:xfrm xmlns:a="http://schemas.openxmlformats.org/drawingml/2006/main">
          <a:off x="10666867" y="380992"/>
          <a:ext cx="959432" cy="2537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kern="1200">
              <a:solidFill>
                <a:schemeClr val="bg1">
                  <a:lumMod val="50000"/>
                </a:schemeClr>
              </a:solidFill>
            </a:rPr>
            <a:t>Average</a:t>
          </a:r>
        </a:p>
      </cdr:txBody>
    </cdr:sp>
  </cdr:relSizeAnchor>
  <cdr:relSizeAnchor xmlns:cdr="http://schemas.openxmlformats.org/drawingml/2006/chartDrawing">
    <cdr:from>
      <cdr:x>0.67911</cdr:x>
      <cdr:y>0.11382</cdr:y>
    </cdr:from>
    <cdr:to>
      <cdr:x>0.7231</cdr:x>
      <cdr:y>0.82836</cdr:y>
    </cdr:to>
    <cdr:sp macro="" textlink="">
      <cdr:nvSpPr>
        <cdr:cNvPr id="7" name="Arc 6">
          <a:extLst xmlns:a="http://schemas.openxmlformats.org/drawingml/2006/main">
            <a:ext uri="{FF2B5EF4-FFF2-40B4-BE49-F238E27FC236}">
              <a16:creationId xmlns:a16="http://schemas.microsoft.com/office/drawing/2014/main" id="{42DD545E-5B76-B646-09FA-616CE53EE9E1}"/>
            </a:ext>
          </a:extLst>
        </cdr:cNvPr>
        <cdr:cNvSpPr/>
      </cdr:nvSpPr>
      <cdr:spPr>
        <a:xfrm xmlns:a="http://schemas.openxmlformats.org/drawingml/2006/main" flipH="1">
          <a:off x="10500510" y="436564"/>
          <a:ext cx="680253" cy="2740521"/>
        </a:xfrm>
        <a:prstGeom xmlns:a="http://schemas.openxmlformats.org/drawingml/2006/main" prst="arc">
          <a:avLst>
            <a:gd name="adj1" fmla="val 16621591"/>
            <a:gd name="adj2" fmla="val 0"/>
          </a:avLst>
        </a:prstGeom>
        <a:ln xmlns:a="http://schemas.openxmlformats.org/drawingml/2006/main">
          <a:prstDash val="sysDot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0.42399</cdr:x>
      <cdr:y>0.84023</cdr:y>
    </cdr:from>
    <cdr:to>
      <cdr:x>0.54125</cdr:x>
      <cdr:y>0.9168</cdr:y>
    </cdr:to>
    <cdr:sp macro="" textlink="">
      <cdr:nvSpPr>
        <cdr:cNvPr id="8" name="TextBox 3">
          <a:extLst xmlns:a="http://schemas.openxmlformats.org/drawingml/2006/main">
            <a:ext uri="{FF2B5EF4-FFF2-40B4-BE49-F238E27FC236}">
              <a16:creationId xmlns:a16="http://schemas.microsoft.com/office/drawing/2014/main" id="{2A5D7546-D3F2-F311-8513-6D80B16F49D5}"/>
            </a:ext>
          </a:extLst>
        </cdr:cNvPr>
        <cdr:cNvSpPr txBox="1"/>
      </cdr:nvSpPr>
      <cdr:spPr>
        <a:xfrm xmlns:a="http://schemas.openxmlformats.org/drawingml/2006/main">
          <a:off x="6555801" y="3222607"/>
          <a:ext cx="1813103" cy="293706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solidFill>
                <a:schemeClr val="bg1">
                  <a:lumMod val="50000"/>
                </a:schemeClr>
              </a:solidFill>
            </a:rPr>
            <a:t>Resource-Rich LIDCs</a:t>
          </a:r>
        </a:p>
      </cdr:txBody>
    </cdr:sp>
  </cdr:relSizeAnchor>
  <cdr:relSizeAnchor xmlns:cdr="http://schemas.openxmlformats.org/drawingml/2006/chartDrawing">
    <cdr:from>
      <cdr:x>0.84928</cdr:x>
      <cdr:y>0.12086</cdr:y>
    </cdr:from>
    <cdr:to>
      <cdr:x>0.91133</cdr:x>
      <cdr:y>0.18701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333CBA23-8619-E73B-DF63-DD0971CF7527}"/>
            </a:ext>
          </a:extLst>
        </cdr:cNvPr>
        <cdr:cNvSpPr txBox="1"/>
      </cdr:nvSpPr>
      <cdr:spPr>
        <a:xfrm xmlns:a="http://schemas.openxmlformats.org/drawingml/2006/main">
          <a:off x="13131800" y="463551"/>
          <a:ext cx="959432" cy="2537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kern="1200">
              <a:solidFill>
                <a:schemeClr val="bg1">
                  <a:lumMod val="50000"/>
                </a:schemeClr>
              </a:solidFill>
            </a:rPr>
            <a:t>Average</a:t>
          </a:r>
        </a:p>
      </cdr:txBody>
    </cdr:sp>
  </cdr:relSizeAnchor>
  <cdr:relSizeAnchor xmlns:cdr="http://schemas.openxmlformats.org/drawingml/2006/chartDrawing">
    <cdr:from>
      <cdr:x>0.84032</cdr:x>
      <cdr:y>0.13866</cdr:y>
    </cdr:from>
    <cdr:to>
      <cdr:x>0.88326</cdr:x>
      <cdr:y>0.83912</cdr:y>
    </cdr:to>
    <cdr:sp macro="" textlink="">
      <cdr:nvSpPr>
        <cdr:cNvPr id="10" name="Arc 9">
          <a:extLst xmlns:a="http://schemas.openxmlformats.org/drawingml/2006/main">
            <a:ext uri="{FF2B5EF4-FFF2-40B4-BE49-F238E27FC236}">
              <a16:creationId xmlns:a16="http://schemas.microsoft.com/office/drawing/2014/main" id="{DF78320B-AD92-04E9-5490-B184F250BB93}"/>
            </a:ext>
          </a:extLst>
        </cdr:cNvPr>
        <cdr:cNvSpPr/>
      </cdr:nvSpPr>
      <cdr:spPr>
        <a:xfrm xmlns:a="http://schemas.openxmlformats.org/drawingml/2006/main" flipH="1">
          <a:off x="12993273" y="531813"/>
          <a:ext cx="663990" cy="2686529"/>
        </a:xfrm>
        <a:prstGeom xmlns:a="http://schemas.openxmlformats.org/drawingml/2006/main" prst="arc">
          <a:avLst>
            <a:gd name="adj1" fmla="val 16621591"/>
            <a:gd name="adj2" fmla="val 0"/>
          </a:avLst>
        </a:prstGeom>
        <a:ln xmlns:a="http://schemas.openxmlformats.org/drawingml/2006/main">
          <a:prstDash val="sysDot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507999</xdr:colOff>
      <xdr:row>13</xdr:row>
      <xdr:rowOff>156210</xdr:rowOff>
    </xdr:from>
    <xdr:to>
      <xdr:col>17</xdr:col>
      <xdr:colOff>549274</xdr:colOff>
      <xdr:row>49</xdr:row>
      <xdr:rowOff>28575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FB40B41D-0CD8-35CA-CE32-CDEB580CB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43199" y="2232660"/>
          <a:ext cx="9312275" cy="558736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2</xdr:row>
      <xdr:rowOff>141287</xdr:rowOff>
    </xdr:from>
    <xdr:to>
      <xdr:col>10</xdr:col>
      <xdr:colOff>419100</xdr:colOff>
      <xdr:row>26</xdr:row>
      <xdr:rowOff>31750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5F201E95-9D7C-42E4-B2DC-FF45A42C27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450850</xdr:colOff>
      <xdr:row>9</xdr:row>
      <xdr:rowOff>38100</xdr:rowOff>
    </xdr:from>
    <xdr:to>
      <xdr:col>9</xdr:col>
      <xdr:colOff>450850</xdr:colOff>
      <xdr:row>18</xdr:row>
      <xdr:rowOff>72390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C2056C6D-D0F3-40AC-A6F1-18223F57634F}"/>
            </a:ext>
          </a:extLst>
        </xdr:cNvPr>
        <xdr:cNvCxnSpPr/>
      </xdr:nvCxnSpPr>
      <xdr:spPr>
        <a:xfrm>
          <a:off x="5937250" y="1533525"/>
          <a:ext cx="0" cy="1491615"/>
        </a:xfrm>
        <a:prstGeom prst="line">
          <a:avLst/>
        </a:prstGeom>
        <a:ln w="3175">
          <a:prstDash val="lg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0.3564</cdr:x>
      <cdr:y>0.75119</cdr:y>
    </cdr:from>
    <cdr:to>
      <cdr:x>0.80171</cdr:x>
      <cdr:y>0.81204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28937A02-E3E7-92E4-D858-7327C3B4A65D}"/>
            </a:ext>
          </a:extLst>
        </cdr:cNvPr>
        <cdr:cNvSpPr txBox="1"/>
      </cdr:nvSpPr>
      <cdr:spPr>
        <a:xfrm xmlns:a="http://schemas.openxmlformats.org/drawingml/2006/main">
          <a:off x="2172594" y="2779747"/>
          <a:ext cx="2714610" cy="2251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 b="0" kern="1200"/>
            <a:t>Percent of tax revenue</a:t>
          </a:r>
        </a:p>
      </cdr:txBody>
    </cdr:sp>
  </cdr:relSizeAnchor>
  <cdr:relSizeAnchor xmlns:cdr="http://schemas.openxmlformats.org/drawingml/2006/chartDrawing">
    <cdr:from>
      <cdr:x>0.66771</cdr:x>
      <cdr:y>0.27456</cdr:y>
    </cdr:from>
    <cdr:to>
      <cdr:x>0.66771</cdr:x>
      <cdr:y>0.66993</cdr:y>
    </cdr:to>
    <cdr:cxnSp macro="">
      <cdr:nvCxnSpPr>
        <cdr:cNvPr id="9" name="Straight Connector 8">
          <a:extLst xmlns:a="http://schemas.openxmlformats.org/drawingml/2006/main">
            <a:ext uri="{FF2B5EF4-FFF2-40B4-BE49-F238E27FC236}">
              <a16:creationId xmlns:a16="http://schemas.microsoft.com/office/drawing/2014/main" id="{3BB96D49-4D80-0105-B62D-24BE55E53254}"/>
            </a:ext>
          </a:extLst>
        </cdr:cNvPr>
        <cdr:cNvCxnSpPr/>
      </cdr:nvCxnSpPr>
      <cdr:spPr>
        <a:xfrm xmlns:a="http://schemas.openxmlformats.org/drawingml/2006/main">
          <a:off x="4070350" y="1016000"/>
          <a:ext cx="0" cy="1463040"/>
        </a:xfrm>
        <a:prstGeom xmlns:a="http://schemas.openxmlformats.org/drawingml/2006/main" prst="line">
          <a:avLst/>
        </a:prstGeom>
        <a:ln xmlns:a="http://schemas.openxmlformats.org/drawingml/2006/main" w="3175">
          <a:prstDash val="lg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25400</xdr:colOff>
      <xdr:row>3</xdr:row>
      <xdr:rowOff>25400</xdr:rowOff>
    </xdr:from>
    <xdr:to>
      <xdr:col>6</xdr:col>
      <xdr:colOff>1625600</xdr:colOff>
      <xdr:row>23</xdr:row>
      <xdr:rowOff>133350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CE67AC0A-235D-4D4B-9D74-1FCF97AC59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63500</xdr:colOff>
      <xdr:row>3</xdr:row>
      <xdr:rowOff>31750</xdr:rowOff>
    </xdr:from>
    <xdr:to>
      <xdr:col>10</xdr:col>
      <xdr:colOff>895350</xdr:colOff>
      <xdr:row>23</xdr:row>
      <xdr:rowOff>127000</xdr:rowOff>
    </xdr:to>
    <xdr:graphicFrame macro="">
      <xdr:nvGraphicFramePr>
        <xdr:cNvPr id="3" name="Chart 7">
          <a:extLst>
            <a:ext uri="{FF2B5EF4-FFF2-40B4-BE49-F238E27FC236}">
              <a16:creationId xmlns:a16="http://schemas.microsoft.com/office/drawing/2014/main" id="{2C6DB64B-919B-449A-A7B2-3D4C27D1BD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342900</xdr:colOff>
      <xdr:row>2</xdr:row>
      <xdr:rowOff>57150</xdr:rowOff>
    </xdr:from>
    <xdr:to>
      <xdr:col>8</xdr:col>
      <xdr:colOff>749300</xdr:colOff>
      <xdr:row>23</xdr:row>
      <xdr:rowOff>44450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D3416473-759B-4FE7-A386-BF90437B4C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7</xdr:col>
      <xdr:colOff>1473200</xdr:colOff>
      <xdr:row>24</xdr:row>
      <xdr:rowOff>146050</xdr:rowOff>
    </xdr:to>
    <xdr:graphicFrame macro="">
      <xdr:nvGraphicFramePr>
        <xdr:cNvPr id="2" name="Chart 5">
          <a:extLst>
            <a:ext uri="{FF2B5EF4-FFF2-40B4-BE49-F238E27FC236}">
              <a16:creationId xmlns:a16="http://schemas.microsoft.com/office/drawing/2014/main" id="{286EFF8D-B66D-4F33-839A-98D7154210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409575</xdr:colOff>
      <xdr:row>5</xdr:row>
      <xdr:rowOff>0</xdr:rowOff>
    </xdr:from>
    <xdr:to>
      <xdr:col>12</xdr:col>
      <xdr:colOff>104775</xdr:colOff>
      <xdr:row>21</xdr:row>
      <xdr:rowOff>152400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8227119F-6251-4676-913C-DDFFFCD4871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508898</xdr:colOff>
      <xdr:row>8</xdr:row>
      <xdr:rowOff>33129</xdr:rowOff>
    </xdr:from>
    <xdr:to>
      <xdr:col>27</xdr:col>
      <xdr:colOff>221236</xdr:colOff>
      <xdr:row>45</xdr:row>
      <xdr:rowOff>138160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7557DD3-F88C-4E7F-86F9-6ADD34E8DA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539750</xdr:colOff>
      <xdr:row>3</xdr:row>
      <xdr:rowOff>127000</xdr:rowOff>
    </xdr:from>
    <xdr:to>
      <xdr:col>14</xdr:col>
      <xdr:colOff>334682</xdr:colOff>
      <xdr:row>7</xdr:row>
      <xdr:rowOff>142563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9A8C59E-E675-4D75-A024-08B6009CC2D4}"/>
            </a:ext>
          </a:extLst>
        </xdr:cNvPr>
        <xdr:cNvSpPr txBox="1"/>
      </xdr:nvSpPr>
      <xdr:spPr>
        <a:xfrm>
          <a:off x="5092700" y="698500"/>
          <a:ext cx="5024157" cy="7775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 fontAlgn="base"/>
          <a:r>
            <a:rPr lang="en-US" sz="2000" b="1" i="0">
              <a:solidFill>
                <a:srgbClr val="004C97"/>
              </a:solidFill>
              <a:effectLst/>
              <a:latin typeface="Arial (Bold)"/>
              <a:ea typeface="+mn-ea"/>
              <a:cs typeface="Arial" panose="020B0604020202020204" pitchFamily="34" charset="0"/>
            </a:rPr>
            <a:t>Figure 2. Log</a:t>
          </a:r>
          <a:r>
            <a:rPr lang="en-US" sz="2000" b="1" i="0" baseline="0">
              <a:solidFill>
                <a:srgbClr val="004C97"/>
              </a:solidFill>
              <a:effectLst/>
              <a:latin typeface="Arial (Bold)"/>
              <a:ea typeface="+mn-ea"/>
              <a:cs typeface="Arial" panose="020B0604020202020204" pitchFamily="34" charset="0"/>
            </a:rPr>
            <a:t> of GDP per capita</a:t>
          </a:r>
          <a:endParaRPr lang="en-US" sz="2000" b="1" i="0">
            <a:solidFill>
              <a:srgbClr val="004C97"/>
            </a:solidFill>
            <a:effectLst/>
            <a:latin typeface="Arial (Bold)"/>
            <a:ea typeface="+mn-ea"/>
            <a:cs typeface="Arial" panose="020B0604020202020204" pitchFamily="34" charset="0"/>
          </a:endParaRPr>
        </a:p>
        <a:p>
          <a:pPr algn="l" rtl="0" fontAlgn="base"/>
          <a:r>
            <a:rPr lang="en-US" sz="2000" b="0" i="0">
              <a:solidFill>
                <a:srgbClr val="009CDE"/>
              </a:solidFill>
              <a:effectLst/>
              <a:latin typeface="Arial (Bold)"/>
              <a:ea typeface="+mn-ea"/>
              <a:cs typeface="Arial" panose="020B0604020202020204" pitchFamily="34" charset="0"/>
            </a:rPr>
            <a:t>(simple average, relative to "non-crossers")</a:t>
          </a:r>
          <a:endParaRPr lang="en-US" sz="2000" b="1" i="0">
            <a:solidFill>
              <a:srgbClr val="009CDE"/>
            </a:solidFill>
            <a:effectLst/>
            <a:latin typeface="Arial (Bold)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47625</xdr:colOff>
      <xdr:row>46</xdr:row>
      <xdr:rowOff>63500</xdr:rowOff>
    </xdr:from>
    <xdr:to>
      <xdr:col>21</xdr:col>
      <xdr:colOff>300149</xdr:colOff>
      <xdr:row>48</xdr:row>
      <xdr:rowOff>155053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4B28ACA-619A-48B7-BBBE-C1F836A41D9A}"/>
            </a:ext>
          </a:extLst>
        </xdr:cNvPr>
        <xdr:cNvSpPr txBox="1"/>
      </xdr:nvSpPr>
      <xdr:spPr>
        <a:xfrm>
          <a:off x="8086725" y="8826500"/>
          <a:ext cx="6062774" cy="472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0" fontAlgn="base"/>
          <a:r>
            <a:rPr lang="en-US" sz="1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Years to first threshold crossing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101600</xdr:colOff>
      <xdr:row>10</xdr:row>
      <xdr:rowOff>104774</xdr:rowOff>
    </xdr:from>
    <xdr:to>
      <xdr:col>11</xdr:col>
      <xdr:colOff>238125</xdr:colOff>
      <xdr:row>27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ADF121E-A8E0-4ACD-90AA-FF703EF97C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0.15649</cdr:x>
      <cdr:y>0.76655</cdr:y>
    </cdr:from>
    <cdr:to>
      <cdr:x>0.99498</cdr:x>
      <cdr:y>0.82578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1EDB107-3A8A-04B5-3E50-CCA4C84D6F09}"/>
            </a:ext>
          </a:extLst>
        </cdr:cNvPr>
        <cdr:cNvSpPr txBox="1"/>
      </cdr:nvSpPr>
      <cdr:spPr>
        <a:xfrm xmlns:a="http://schemas.openxmlformats.org/drawingml/2006/main">
          <a:off x="593725" y="2095501"/>
          <a:ext cx="3181350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 kern="1200"/>
        </a:p>
      </cdr:txBody>
    </cdr:sp>
  </cdr:relSizeAnchor>
  <cdr:relSizeAnchor xmlns:cdr="http://schemas.openxmlformats.org/drawingml/2006/chartDrawing">
    <cdr:from>
      <cdr:x>0.22176</cdr:x>
      <cdr:y>0.73868</cdr:y>
    </cdr:from>
    <cdr:to>
      <cdr:x>0.3272</cdr:x>
      <cdr:y>0.83972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A40672E3-91D7-BF83-9F6F-B52AF2DE5911}"/>
            </a:ext>
          </a:extLst>
        </cdr:cNvPr>
        <cdr:cNvSpPr txBox="1"/>
      </cdr:nvSpPr>
      <cdr:spPr>
        <a:xfrm xmlns:a="http://schemas.openxmlformats.org/drawingml/2006/main">
          <a:off x="841375" y="2019301"/>
          <a:ext cx="40005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1" kern="1200"/>
            <a:t>D</a:t>
          </a:r>
        </a:p>
      </cdr:txBody>
    </cdr:sp>
  </cdr:relSizeAnchor>
  <cdr:relSizeAnchor xmlns:cdr="http://schemas.openxmlformats.org/drawingml/2006/chartDrawing">
    <cdr:from>
      <cdr:x>0.50544</cdr:x>
      <cdr:y>0.74332</cdr:y>
    </cdr:from>
    <cdr:to>
      <cdr:x>0.61088</cdr:x>
      <cdr:y>0.84437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D2F23E6-360C-E7FF-4308-8110AF8BF3BA}"/>
            </a:ext>
          </a:extLst>
        </cdr:cNvPr>
        <cdr:cNvSpPr txBox="1"/>
      </cdr:nvSpPr>
      <cdr:spPr>
        <a:xfrm xmlns:a="http://schemas.openxmlformats.org/drawingml/2006/main">
          <a:off x="1917700" y="2032000"/>
          <a:ext cx="40005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 kern="1200"/>
            <a:t>C</a:t>
          </a:r>
        </a:p>
      </cdr:txBody>
    </cdr:sp>
  </cdr:relSizeAnchor>
  <cdr:relSizeAnchor xmlns:cdr="http://schemas.openxmlformats.org/drawingml/2006/chartDrawing">
    <cdr:from>
      <cdr:x>0.78159</cdr:x>
      <cdr:y>0.74332</cdr:y>
    </cdr:from>
    <cdr:to>
      <cdr:x>0.88703</cdr:x>
      <cdr:y>0.84437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4727DEAC-C6F8-698A-EAEA-21BFD6A19503}"/>
            </a:ext>
          </a:extLst>
        </cdr:cNvPr>
        <cdr:cNvSpPr txBox="1"/>
      </cdr:nvSpPr>
      <cdr:spPr>
        <a:xfrm xmlns:a="http://schemas.openxmlformats.org/drawingml/2006/main">
          <a:off x="2965450" y="2032000"/>
          <a:ext cx="40005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 kern="1200"/>
            <a:t>B</a:t>
          </a: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495300</xdr:colOff>
      <xdr:row>15</xdr:row>
      <xdr:rowOff>114299</xdr:rowOff>
    </xdr:from>
    <xdr:to>
      <xdr:col>14</xdr:col>
      <xdr:colOff>85725</xdr:colOff>
      <xdr:row>38</xdr:row>
      <xdr:rowOff>19049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7E0C4BF-58D2-4EE6-968A-78ADBB4E95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637645</xdr:colOff>
      <xdr:row>16</xdr:row>
      <xdr:rowOff>82550</xdr:rowOff>
    </xdr:from>
    <xdr:to>
      <xdr:col>6</xdr:col>
      <xdr:colOff>849312</xdr:colOff>
      <xdr:row>37</xdr:row>
      <xdr:rowOff>87311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BE596C0-D0D7-4F81-82FF-2C4A26582AE2}"/>
            </a:ext>
            <a:ext uri="{147F2762-F138-4A5C-976F-8EAC2B608ADB}">
              <a16:predDERef xmlns:a16="http://schemas.microsoft.com/office/drawing/2014/main" pred="{D8E9E525-DB80-9C80-912B-3C918BBF28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238125</xdr:colOff>
      <xdr:row>2</xdr:row>
      <xdr:rowOff>57150</xdr:rowOff>
    </xdr:from>
    <xdr:to>
      <xdr:col>14</xdr:col>
      <xdr:colOff>276225</xdr:colOff>
      <xdr:row>22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4ECD45F-C1E6-4C40-A46D-6063047B96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676275</xdr:colOff>
      <xdr:row>30</xdr:row>
      <xdr:rowOff>123825</xdr:rowOff>
    </xdr:from>
    <xdr:to>
      <xdr:col>3</xdr:col>
      <xdr:colOff>739775</xdr:colOff>
      <xdr:row>56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576D604-6F9F-4251-879D-8B6FCEC4BB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152400</xdr:colOff>
      <xdr:row>31</xdr:row>
      <xdr:rowOff>0</xdr:rowOff>
    </xdr:from>
    <xdr:to>
      <xdr:col>11</xdr:col>
      <xdr:colOff>361950</xdr:colOff>
      <xdr:row>49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8E86A73-E9A1-451E-829D-50544EEFED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990599</xdr:colOff>
      <xdr:row>11</xdr:row>
      <xdr:rowOff>38100</xdr:rowOff>
    </xdr:from>
    <xdr:to>
      <xdr:col>8</xdr:col>
      <xdr:colOff>571500</xdr:colOff>
      <xdr:row>32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935723C-4186-4D02-B207-59C31E1FD3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1104900</xdr:colOff>
      <xdr:row>36</xdr:row>
      <xdr:rowOff>19049</xdr:rowOff>
    </xdr:from>
    <xdr:to>
      <xdr:col>8</xdr:col>
      <xdr:colOff>57150</xdr:colOff>
      <xdr:row>56</xdr:row>
      <xdr:rowOff>123824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9BF07B9-9D2B-4BB8-8B97-3F9B6F1073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1</xdr:row>
      <xdr:rowOff>9525</xdr:rowOff>
    </xdr:from>
    <xdr:to>
      <xdr:col>13</xdr:col>
      <xdr:colOff>0</xdr:colOff>
      <xdr:row>32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AC10391-6346-4D09-9D53-44A2CD0C60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34</xdr:row>
      <xdr:rowOff>19051</xdr:rowOff>
    </xdr:from>
    <xdr:to>
      <xdr:col>12</xdr:col>
      <xdr:colOff>600075</xdr:colOff>
      <xdr:row>66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64E62D1-EA6F-4AEF-8D15-5DD4C464B8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19050</xdr:colOff>
      <xdr:row>67</xdr:row>
      <xdr:rowOff>19051</xdr:rowOff>
    </xdr:from>
    <xdr:to>
      <xdr:col>16</xdr:col>
      <xdr:colOff>0</xdr:colOff>
      <xdr:row>90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F4B6789-0F9A-4299-BFED-C8D6F66533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0.81462</cdr:x>
      <cdr:y>0.00548</cdr:y>
    </cdr:from>
    <cdr:to>
      <cdr:x>0.99613</cdr:x>
      <cdr:y>0.05784</cdr:y>
    </cdr:to>
    <cdr:sp macro="" textlink="[10]DASHBOARD!$C$97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262F904-5B8C-40E5-A58A-FB61E19464A2}"/>
            </a:ext>
          </a:extLst>
        </cdr:cNvPr>
        <cdr:cNvSpPr txBox="1"/>
      </cdr:nvSpPr>
      <cdr:spPr>
        <a:xfrm xmlns:a="http://schemas.openxmlformats.org/drawingml/2006/main">
          <a:off x="5943600" y="27978"/>
          <a:ext cx="1324313" cy="267297"/>
        </a:xfrm>
        <a:custGeom xmlns:a="http://schemas.openxmlformats.org/drawingml/2006/main">
          <a:avLst/>
          <a:gdLst>
            <a:gd name="connsiteX0" fmla="*/ 0 w 1656684"/>
            <a:gd name="connsiteY0" fmla="*/ 0 h 264217"/>
            <a:gd name="connsiteX1" fmla="*/ 1656684 w 1656684"/>
            <a:gd name="connsiteY1" fmla="*/ 0 h 264217"/>
            <a:gd name="connsiteX2" fmla="*/ 1656684 w 1656684"/>
            <a:gd name="connsiteY2" fmla="*/ 264217 h 264217"/>
            <a:gd name="connsiteX3" fmla="*/ 0 w 1656684"/>
            <a:gd name="connsiteY3" fmla="*/ 264217 h 264217"/>
            <a:gd name="connsiteX4" fmla="*/ 0 w 1656684"/>
            <a:gd name="connsiteY4" fmla="*/ 0 h 264217"/>
            <a:gd name="connsiteX0" fmla="*/ 0 w 2273541"/>
            <a:gd name="connsiteY0" fmla="*/ 0 h 264217"/>
            <a:gd name="connsiteX1" fmla="*/ 1656684 w 2273541"/>
            <a:gd name="connsiteY1" fmla="*/ 0 h 264217"/>
            <a:gd name="connsiteX2" fmla="*/ 2273541 w 2273541"/>
            <a:gd name="connsiteY2" fmla="*/ 264217 h 264217"/>
            <a:gd name="connsiteX3" fmla="*/ 0 w 2273541"/>
            <a:gd name="connsiteY3" fmla="*/ 264217 h 264217"/>
            <a:gd name="connsiteX4" fmla="*/ 0 w 2273541"/>
            <a:gd name="connsiteY4" fmla="*/ 0 h 26421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273541" h="264217">
              <a:moveTo>
                <a:pt x="0" y="0"/>
              </a:moveTo>
              <a:lnTo>
                <a:pt x="1656684" y="0"/>
              </a:lnTo>
              <a:lnTo>
                <a:pt x="2273541" y="264217"/>
              </a:lnTo>
              <a:lnTo>
                <a:pt x="0" y="264217"/>
              </a:lnTo>
              <a:lnTo>
                <a:pt x="0" y="0"/>
              </a:lnTo>
              <a:close/>
            </a:path>
          </a:pathLst>
        </a:cu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fld id="{386C24F0-41F7-4F09-B497-A63F677E48BC}" type="TxLink">
            <a:rPr lang="en-US" sz="800" b="0" i="0" u="none" strike="noStrike">
              <a:solidFill>
                <a:schemeClr val="tx1"/>
              </a:solidFill>
              <a:latin typeface="Arial" panose="020B0604020202020204" pitchFamily="34" charset="0"/>
              <a:ea typeface="Calibri"/>
              <a:cs typeface="Arial" panose="020B0604020202020204" pitchFamily="34" charset="0"/>
            </a:rPr>
            <a:pPr algn="r"/>
            <a:t>#REF!</a:t>
          </a:fld>
          <a:endParaRPr lang="en-US" sz="8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0.81307</cdr:x>
      <cdr:y>0</cdr:y>
    </cdr:from>
    <cdr:to>
      <cdr:x>1</cdr:x>
      <cdr:y>0.05535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5BAFE5B-62FB-5FEF-5433-4F817342AAF4}"/>
            </a:ext>
          </a:extLst>
        </cdr:cNvPr>
        <cdr:cNvSpPr txBox="1"/>
      </cdr:nvSpPr>
      <cdr:spPr>
        <a:xfrm xmlns:a="http://schemas.openxmlformats.org/drawingml/2006/main">
          <a:off x="5924550" y="0"/>
          <a:ext cx="1362075" cy="285749"/>
        </a:xfrm>
        <a:custGeom xmlns:a="http://schemas.openxmlformats.org/drawingml/2006/main">
          <a:avLst/>
          <a:gdLst>
            <a:gd name="connsiteX0" fmla="*/ 0 w 1656684"/>
            <a:gd name="connsiteY0" fmla="*/ 0 h 264217"/>
            <a:gd name="connsiteX1" fmla="*/ 1656684 w 1656684"/>
            <a:gd name="connsiteY1" fmla="*/ 0 h 264217"/>
            <a:gd name="connsiteX2" fmla="*/ 1656684 w 1656684"/>
            <a:gd name="connsiteY2" fmla="*/ 264217 h 264217"/>
            <a:gd name="connsiteX3" fmla="*/ 0 w 1656684"/>
            <a:gd name="connsiteY3" fmla="*/ 264217 h 264217"/>
            <a:gd name="connsiteX4" fmla="*/ 0 w 1656684"/>
            <a:gd name="connsiteY4" fmla="*/ 0 h 264217"/>
            <a:gd name="connsiteX0" fmla="*/ 0 w 2273541"/>
            <a:gd name="connsiteY0" fmla="*/ 0 h 264217"/>
            <a:gd name="connsiteX1" fmla="*/ 1656684 w 2273541"/>
            <a:gd name="connsiteY1" fmla="*/ 0 h 264217"/>
            <a:gd name="connsiteX2" fmla="*/ 2273541 w 2273541"/>
            <a:gd name="connsiteY2" fmla="*/ 264217 h 264217"/>
            <a:gd name="connsiteX3" fmla="*/ 0 w 2273541"/>
            <a:gd name="connsiteY3" fmla="*/ 264217 h 264217"/>
            <a:gd name="connsiteX4" fmla="*/ 0 w 2273541"/>
            <a:gd name="connsiteY4" fmla="*/ 0 h 26421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273541" h="264217">
              <a:moveTo>
                <a:pt x="0" y="0"/>
              </a:moveTo>
              <a:lnTo>
                <a:pt x="1656684" y="0"/>
              </a:lnTo>
              <a:lnTo>
                <a:pt x="2273541" y="264217"/>
              </a:lnTo>
              <a:lnTo>
                <a:pt x="0" y="264217"/>
              </a:lnTo>
              <a:lnTo>
                <a:pt x="0" y="0"/>
              </a:lnTo>
              <a:close/>
            </a:path>
          </a:pathLst>
        </a:cu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86C24F0-41F7-4F09-B497-A63F677E48BC}" type="TxLink">
            <a:rPr lang="en-US" sz="800" b="0" i="0" u="none" strike="noStrike">
              <a:solidFill>
                <a:schemeClr val="tx1"/>
              </a:solidFill>
              <a:latin typeface="Arial" panose="020B0604020202020204" pitchFamily="34" charset="0"/>
              <a:ea typeface="Calibri"/>
              <a:cs typeface="Arial" panose="020B0604020202020204" pitchFamily="34" charset="0"/>
            </a:rPr>
            <a:pPr algn="r"/>
            <a:t>Project: Gold(4MMoz)</a:t>
          </a:fld>
          <a:endParaRPr lang="en-US" sz="8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0.02314</cdr:x>
      <cdr:y>0.01527</cdr:y>
    </cdr:from>
    <cdr:to>
      <cdr:x>0.19979</cdr:x>
      <cdr:y>0.06818</cdr:y>
    </cdr:to>
    <cdr:sp macro="" textlink="[10]DASHBOARD!$C$396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41A0D892-7CEA-4502-B5F4-5D01C9BD0F0A}"/>
            </a:ext>
          </a:extLst>
        </cdr:cNvPr>
        <cdr:cNvSpPr txBox="1"/>
      </cdr:nvSpPr>
      <cdr:spPr>
        <a:xfrm xmlns:a="http://schemas.openxmlformats.org/drawingml/2006/main">
          <a:off x="210712" y="57597"/>
          <a:ext cx="1608564" cy="1995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indent="0"/>
          <a:fld id="{A01A51C5-77DE-4720-BE01-FF0F6CC2AC1A}" type="TxLink">
            <a:rPr lang="en-US" sz="800" b="0" i="0" u="none" strike="noStrike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/>
            <a:t>#REF!</a:t>
          </a:fld>
          <a:endParaRPr lang="en-US" sz="800" b="0" i="0" u="none" strike="noStrike">
            <a:solidFill>
              <a:schemeClr val="tx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0.8546</cdr:x>
      <cdr:y>0.01498</cdr:y>
    </cdr:from>
    <cdr:to>
      <cdr:x>1</cdr:x>
      <cdr:y>0.07741</cdr:y>
    </cdr:to>
    <cdr:sp macro="" textlink="[10]DASHBOARD!$C$395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FF56CAB0-CA86-440A-BAB3-A754AB992CA3}"/>
            </a:ext>
          </a:extLst>
        </cdr:cNvPr>
        <cdr:cNvSpPr txBox="1"/>
      </cdr:nvSpPr>
      <cdr:spPr>
        <a:xfrm xmlns:a="http://schemas.openxmlformats.org/drawingml/2006/main">
          <a:off x="7781925" y="56503"/>
          <a:ext cx="1323975" cy="2354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fld id="{94EFBC8F-6947-4BF4-8474-0026C135F7E2}" type="TxLink">
            <a:rPr lang="en-US" sz="800" b="0" i="0" u="none" strike="noStrike">
              <a:solidFill>
                <a:schemeClr val="tx1"/>
              </a:solidFill>
              <a:latin typeface="Arial" panose="020B0604020202020204" pitchFamily="34" charset="0"/>
              <a:ea typeface="Calibri"/>
              <a:cs typeface="Arial" panose="020B0604020202020204" pitchFamily="34" charset="0"/>
            </a:rPr>
            <a:pPr algn="r"/>
            <a:t>#REF!</a:t>
          </a:fld>
          <a:endParaRPr lang="en-US" sz="8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0.04942</cdr:x>
      <cdr:y>0.94687</cdr:y>
    </cdr:from>
    <cdr:to>
      <cdr:x>0.95019</cdr:x>
      <cdr:y>0.94775</cdr:y>
    </cdr:to>
    <cdr:cxnSp macro="">
      <cdr:nvCxnSpPr>
        <cdr:cNvPr id="5" name="Straight Arrow Connector 4">
          <a:extLst xmlns:a="http://schemas.openxmlformats.org/drawingml/2006/main">
            <a:ext uri="{FF2B5EF4-FFF2-40B4-BE49-F238E27FC236}">
              <a16:creationId xmlns:a16="http://schemas.microsoft.com/office/drawing/2014/main" id="{61C13817-9D53-2A79-7F6A-EBD274FAE554}"/>
            </a:ext>
          </a:extLst>
        </cdr:cNvPr>
        <cdr:cNvCxnSpPr/>
      </cdr:nvCxnSpPr>
      <cdr:spPr>
        <a:xfrm xmlns:a="http://schemas.openxmlformats.org/drawingml/2006/main">
          <a:off x="645700" y="6532957"/>
          <a:ext cx="11769258" cy="609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none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0.04942</cdr:x>
      <cdr:y>0.94687</cdr:y>
    </cdr:from>
    <cdr:to>
      <cdr:x>0.95019</cdr:x>
      <cdr:y>0.94775</cdr:y>
    </cdr:to>
    <cdr:cxnSp macro="">
      <cdr:nvCxnSpPr>
        <cdr:cNvPr id="2" name="Straight Arrow Connector 4">
          <a:extLst xmlns:a="http://schemas.openxmlformats.org/drawingml/2006/main">
            <a:ext uri="{FF2B5EF4-FFF2-40B4-BE49-F238E27FC236}">
              <a16:creationId xmlns:a16="http://schemas.microsoft.com/office/drawing/2014/main" id="{61C13817-9D53-2A79-7F6A-EBD274FAE554}"/>
            </a:ext>
          </a:extLst>
        </cdr:cNvPr>
        <cdr:cNvCxnSpPr/>
      </cdr:nvCxnSpPr>
      <cdr:spPr>
        <a:xfrm xmlns:a="http://schemas.openxmlformats.org/drawingml/2006/main">
          <a:off x="516969" y="6928244"/>
          <a:ext cx="9422709" cy="6439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none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0.6427</cdr:x>
      <cdr:y>0.63473</cdr:y>
    </cdr:from>
    <cdr:to>
      <cdr:x>0.82576</cdr:x>
      <cdr:y>0.70079</cdr:y>
    </cdr:to>
    <cdr:sp macro="" textlink="">
      <cdr:nvSpPr>
        <cdr:cNvPr id="3" name="TextBox 10">
          <a:extLst xmlns:a="http://schemas.openxmlformats.org/drawingml/2006/main">
            <a:ext uri="{FF2B5EF4-FFF2-40B4-BE49-F238E27FC236}">
              <a16:creationId xmlns:a16="http://schemas.microsoft.com/office/drawing/2014/main" id="{0467BABB-7B7E-4A90-89C2-3C38C5284A06}"/>
            </a:ext>
          </a:extLst>
        </cdr:cNvPr>
        <cdr:cNvSpPr txBox="1"/>
      </cdr:nvSpPr>
      <cdr:spPr>
        <a:xfrm xmlns:a="http://schemas.openxmlformats.org/drawingml/2006/main">
          <a:off x="8344766" y="4540539"/>
          <a:ext cx="2376743" cy="4725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 fontAlgn="base"/>
          <a:r>
            <a:rPr lang="en-US" sz="1800" b="1" i="0">
              <a:solidFill>
                <a:srgbClr val="E59EDD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Bouncers</a:t>
          </a:r>
        </a:p>
      </cdr:txBody>
    </cdr:sp>
  </cdr:relSizeAnchor>
  <cdr:relSizeAnchor xmlns:cdr="http://schemas.openxmlformats.org/drawingml/2006/chartDrawing">
    <cdr:from>
      <cdr:x>0.54556</cdr:x>
      <cdr:y>0.26675</cdr:y>
    </cdr:from>
    <cdr:to>
      <cdr:x>0.73367</cdr:x>
      <cdr:y>0.33914</cdr:y>
    </cdr:to>
    <cdr:sp macro="" textlink="">
      <cdr:nvSpPr>
        <cdr:cNvPr id="4" name="TextBox 8">
          <a:extLst xmlns:a="http://schemas.openxmlformats.org/drawingml/2006/main">
            <a:ext uri="{FF2B5EF4-FFF2-40B4-BE49-F238E27FC236}">
              <a16:creationId xmlns:a16="http://schemas.microsoft.com/office/drawing/2014/main" id="{A0312B0D-EE03-41BE-8762-8363E6324D99}"/>
            </a:ext>
          </a:extLst>
        </cdr:cNvPr>
        <cdr:cNvSpPr txBox="1"/>
      </cdr:nvSpPr>
      <cdr:spPr>
        <a:xfrm xmlns:a="http://schemas.openxmlformats.org/drawingml/2006/main">
          <a:off x="7083425" y="1908175"/>
          <a:ext cx="2442475" cy="5178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 fontAlgn="base"/>
          <a:r>
            <a:rPr lang="en-US" sz="1800" b="1" i="0">
              <a:solidFill>
                <a:srgbClr val="7030A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Long-haulers</a:t>
          </a:r>
        </a:p>
      </cdr:txBody>
    </cdr: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581025</xdr:colOff>
      <xdr:row>26</xdr:row>
      <xdr:rowOff>104775</xdr:rowOff>
    </xdr:from>
    <xdr:to>
      <xdr:col>22</xdr:col>
      <xdr:colOff>47625</xdr:colOff>
      <xdr:row>41</xdr:row>
      <xdr:rowOff>180975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FA06A2D-FC40-4B50-A40F-9DC8C27084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19050</xdr:colOff>
      <xdr:row>5</xdr:row>
      <xdr:rowOff>138112</xdr:rowOff>
    </xdr:from>
    <xdr:to>
      <xdr:col>13</xdr:col>
      <xdr:colOff>323850</xdr:colOff>
      <xdr:row>20</xdr:row>
      <xdr:rowOff>23812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1ACB9C-CACF-474C-8D3D-5D70416650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418523</xdr:colOff>
      <xdr:row>5</xdr:row>
      <xdr:rowOff>110258</xdr:rowOff>
    </xdr:from>
    <xdr:to>
      <xdr:col>21</xdr:col>
      <xdr:colOff>144318</xdr:colOff>
      <xdr:row>42</xdr:row>
      <xdr:rowOff>115453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AD30158-6BE9-4E28-8843-E613767668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590550</xdr:colOff>
      <xdr:row>68</xdr:row>
      <xdr:rowOff>76200</xdr:rowOff>
    </xdr:from>
    <xdr:to>
      <xdr:col>26</xdr:col>
      <xdr:colOff>590550</xdr:colOff>
      <xdr:row>102</xdr:row>
      <xdr:rowOff>114300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5F609503-6F28-4B9A-AE04-72FB317B4D77}"/>
            </a:ext>
          </a:extLst>
        </xdr:cNvPr>
        <xdr:cNvCxnSpPr/>
      </xdr:nvCxnSpPr>
      <xdr:spPr>
        <a:xfrm>
          <a:off x="16011525" y="11087100"/>
          <a:ext cx="0" cy="554355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467505</xdr:colOff>
      <xdr:row>39</xdr:row>
      <xdr:rowOff>101023</xdr:rowOff>
    </xdr:from>
    <xdr:to>
      <xdr:col>20</xdr:col>
      <xdr:colOff>86591</xdr:colOff>
      <xdr:row>39</xdr:row>
      <xdr:rowOff>121615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44EB621F-EFF7-4B2B-B867-2275A1B249C4}"/>
            </a:ext>
          </a:extLst>
        </xdr:cNvPr>
        <xdr:cNvCxnSpPr/>
      </xdr:nvCxnSpPr>
      <xdr:spPr>
        <a:xfrm flipV="1">
          <a:off x="4277505" y="6416098"/>
          <a:ext cx="7753436" cy="20592"/>
        </a:xfrm>
        <a:prstGeom prst="line">
          <a:avLst/>
        </a:prstGeom>
        <a:ln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568527</xdr:colOff>
      <xdr:row>0</xdr:row>
      <xdr:rowOff>144319</xdr:rowOff>
    </xdr:from>
    <xdr:to>
      <xdr:col>15</xdr:col>
      <xdr:colOff>303068</xdr:colOff>
      <xdr:row>6</xdr:row>
      <xdr:rowOff>6736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DBE6102-2D91-484B-B5ED-8E47DF8CE1ED}"/>
            </a:ext>
          </a:extLst>
        </xdr:cNvPr>
        <xdr:cNvSpPr txBox="1"/>
      </xdr:nvSpPr>
      <xdr:spPr>
        <a:xfrm>
          <a:off x="3797502" y="144319"/>
          <a:ext cx="5544791" cy="8339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 fontAlgn="base"/>
          <a:r>
            <a:rPr lang="en-US" sz="2000" b="1" i="0">
              <a:solidFill>
                <a:srgbClr val="004C97"/>
              </a:solidFill>
              <a:effectLst/>
              <a:latin typeface="Arial (Bold)"/>
              <a:ea typeface="+mn-ea"/>
              <a:cs typeface="Arial" panose="020B0604020202020204" pitchFamily="34" charset="0"/>
            </a:rPr>
            <a:t>3a.</a:t>
          </a:r>
          <a:r>
            <a:rPr lang="en-US" sz="2000" b="1" i="0" baseline="0">
              <a:solidFill>
                <a:srgbClr val="004C97"/>
              </a:solidFill>
              <a:effectLst/>
              <a:latin typeface="Arial (Bold)"/>
              <a:ea typeface="+mn-ea"/>
              <a:cs typeface="Arial" panose="020B0604020202020204" pitchFamily="34" charset="0"/>
            </a:rPr>
            <a:t> Financial Development of long haulers</a:t>
          </a:r>
          <a:endParaRPr lang="en-US" sz="2000" b="1" i="0">
            <a:solidFill>
              <a:srgbClr val="004C97"/>
            </a:solidFill>
            <a:effectLst/>
            <a:latin typeface="Arial (Bold)"/>
            <a:ea typeface="+mn-ea"/>
            <a:cs typeface="Arial" panose="020B0604020202020204" pitchFamily="34" charset="0"/>
          </a:endParaRPr>
        </a:p>
        <a:p>
          <a:pPr algn="l" rtl="0" fontAlgn="base"/>
          <a:r>
            <a:rPr lang="en-US" sz="2000" b="0" i="0">
              <a:solidFill>
                <a:srgbClr val="009CDE"/>
              </a:solidFill>
              <a:effectLst/>
              <a:latin typeface="Arial (Bold)"/>
              <a:ea typeface="+mn-ea"/>
              <a:cs typeface="Arial" panose="020B0604020202020204" pitchFamily="34" charset="0"/>
            </a:rPr>
            <a:t>(simple average, relative to "non-crossers")</a:t>
          </a:r>
          <a:endParaRPr lang="en-US" sz="2000" b="1" i="0">
            <a:solidFill>
              <a:srgbClr val="009CDE"/>
            </a:solidFill>
            <a:effectLst/>
            <a:latin typeface="Arial (Bold)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15</xdr:col>
      <xdr:colOff>158750</xdr:colOff>
      <xdr:row>20</xdr:row>
      <xdr:rowOff>86591</xdr:rowOff>
    </xdr:from>
    <xdr:to>
      <xdr:col>19</xdr:col>
      <xdr:colOff>110947</xdr:colOff>
      <xdr:row>23</xdr:row>
      <xdr:rowOff>82894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B887FFE-955C-4F8C-BF38-6C44952F143B}"/>
            </a:ext>
          </a:extLst>
        </xdr:cNvPr>
        <xdr:cNvSpPr txBox="1"/>
      </xdr:nvSpPr>
      <xdr:spPr>
        <a:xfrm>
          <a:off x="9197975" y="3325091"/>
          <a:ext cx="2276297" cy="482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 fontAlgn="base"/>
          <a:r>
            <a:rPr lang="en-US" sz="1800" b="1" i="0">
              <a:solidFill>
                <a:srgbClr val="E59EDD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Bouncers</a:t>
          </a:r>
        </a:p>
      </xdr:txBody>
    </xdr:sp>
    <xdr:clientData/>
  </xdr:twoCellAnchor>
  <xdr:twoCellAnchor>
    <xdr:from>
      <xdr:col>14</xdr:col>
      <xdr:colOff>202045</xdr:colOff>
      <xdr:row>14</xdr:row>
      <xdr:rowOff>57727</xdr:rowOff>
    </xdr:from>
    <xdr:to>
      <xdr:col>18</xdr:col>
      <xdr:colOff>219975</xdr:colOff>
      <xdr:row>17</xdr:row>
      <xdr:rowOff>99363</xdr:rowOff>
    </xdr:to>
    <xdr:sp macro="" textlink="">
      <xdr:nvSpPr>
        <xdr:cNvPr id="7" name="TextBox 8">
          <a:extLst>
            <a:ext uri="{FF2B5EF4-FFF2-40B4-BE49-F238E27FC236}">
              <a16:creationId xmlns:a16="http://schemas.microsoft.com/office/drawing/2014/main" id="{8143A76B-F36A-412C-9EF4-6CC6FF4EA7D8}"/>
            </a:ext>
          </a:extLst>
        </xdr:cNvPr>
        <xdr:cNvSpPr txBox="1"/>
      </xdr:nvSpPr>
      <xdr:spPr>
        <a:xfrm>
          <a:off x="8660245" y="2324677"/>
          <a:ext cx="2342030" cy="5274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 fontAlgn="base"/>
          <a:r>
            <a:rPr lang="en-US" sz="1800" b="1" i="0">
              <a:solidFill>
                <a:srgbClr val="7030A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Long-haulers</a:t>
          </a:r>
        </a:p>
      </xdr:txBody>
    </xdr:sp>
    <xdr:clientData/>
  </xdr:twoCellAnchor>
  <xdr:twoCellAnchor>
    <xdr:from>
      <xdr:col>8</xdr:col>
      <xdr:colOff>245340</xdr:colOff>
      <xdr:row>42</xdr:row>
      <xdr:rowOff>43295</xdr:rowOff>
    </xdr:from>
    <xdr:to>
      <xdr:col>18</xdr:col>
      <xdr:colOff>469001</xdr:colOff>
      <xdr:row>45</xdr:row>
      <xdr:rowOff>39598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447820E5-5877-4D46-BD52-F27A570C976E}"/>
            </a:ext>
          </a:extLst>
        </xdr:cNvPr>
        <xdr:cNvSpPr txBox="1"/>
      </xdr:nvSpPr>
      <xdr:spPr>
        <a:xfrm>
          <a:off x="5217390" y="6844145"/>
          <a:ext cx="6033911" cy="482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0" fontAlgn="base"/>
          <a:r>
            <a:rPr lang="en-US" sz="1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Years to first threshold crossing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451827</xdr:colOff>
      <xdr:row>8</xdr:row>
      <xdr:rowOff>146540</xdr:rowOff>
    </xdr:from>
    <xdr:to>
      <xdr:col>24</xdr:col>
      <xdr:colOff>525097</xdr:colOff>
      <xdr:row>48</xdr:row>
      <xdr:rowOff>122116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2CF210E-E0AC-41FE-84A6-6E58AEA6C5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500673</xdr:colOff>
      <xdr:row>3</xdr:row>
      <xdr:rowOff>85481</xdr:rowOff>
    </xdr:from>
    <xdr:to>
      <xdr:col>16</xdr:col>
      <xdr:colOff>293077</xdr:colOff>
      <xdr:row>8</xdr:row>
      <xdr:rowOff>96065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17CB6D2-B473-4A86-A8DE-037F2F25E17B}"/>
            </a:ext>
          </a:extLst>
        </xdr:cNvPr>
        <xdr:cNvSpPr txBox="1"/>
      </xdr:nvSpPr>
      <xdr:spPr>
        <a:xfrm>
          <a:off x="4310673" y="571256"/>
          <a:ext cx="5602654" cy="8202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 fontAlgn="base"/>
          <a:r>
            <a:rPr lang="en-US" sz="2000" b="1" i="0">
              <a:solidFill>
                <a:srgbClr val="004C97"/>
              </a:solidFill>
              <a:effectLst/>
              <a:latin typeface="Arial (Bold)"/>
              <a:ea typeface="+mn-ea"/>
              <a:cs typeface="Arial" panose="020B0604020202020204" pitchFamily="34" charset="0"/>
            </a:rPr>
            <a:t>3b.</a:t>
          </a:r>
          <a:r>
            <a:rPr lang="en-US" sz="2000" b="1" i="0" baseline="0">
              <a:solidFill>
                <a:srgbClr val="004C97"/>
              </a:solidFill>
              <a:effectLst/>
              <a:latin typeface="Arial (Bold)"/>
              <a:ea typeface="+mn-ea"/>
              <a:cs typeface="Arial" panose="020B0604020202020204" pitchFamily="34" charset="0"/>
            </a:rPr>
            <a:t> Government Effectiveness of long haulers</a:t>
          </a:r>
          <a:endParaRPr lang="en-US" sz="2000" b="1" i="0">
            <a:solidFill>
              <a:srgbClr val="004C97"/>
            </a:solidFill>
            <a:effectLst/>
            <a:latin typeface="Arial (Bold)"/>
            <a:ea typeface="+mn-ea"/>
            <a:cs typeface="Arial" panose="020B0604020202020204" pitchFamily="34" charset="0"/>
          </a:endParaRPr>
        </a:p>
        <a:p>
          <a:pPr algn="l" rtl="0" fontAlgn="base"/>
          <a:r>
            <a:rPr lang="en-US" sz="2000" b="0" i="0">
              <a:solidFill>
                <a:srgbClr val="009CDE"/>
              </a:solidFill>
              <a:effectLst/>
              <a:latin typeface="Arial (Bold)"/>
              <a:ea typeface="+mn-ea"/>
              <a:cs typeface="Arial" panose="020B0604020202020204" pitchFamily="34" charset="0"/>
            </a:rPr>
            <a:t>(simple average, relative to "non-crossers")</a:t>
          </a:r>
          <a:endParaRPr lang="en-US" sz="2000" b="1" i="0">
            <a:solidFill>
              <a:srgbClr val="009CDE"/>
            </a:solidFill>
            <a:effectLst/>
            <a:latin typeface="Arial (Bold)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19</xdr:col>
      <xdr:colOff>61058</xdr:colOff>
      <xdr:row>33</xdr:row>
      <xdr:rowOff>24423</xdr:rowOff>
    </xdr:from>
    <xdr:to>
      <xdr:col>22</xdr:col>
      <xdr:colOff>606071</xdr:colOff>
      <xdr:row>36</xdr:row>
      <xdr:rowOff>20726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2B99E24-F328-403E-8653-16973F299664}"/>
            </a:ext>
          </a:extLst>
        </xdr:cNvPr>
        <xdr:cNvSpPr txBox="1"/>
      </xdr:nvSpPr>
      <xdr:spPr>
        <a:xfrm>
          <a:off x="11424383" y="5367948"/>
          <a:ext cx="2259513" cy="482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 fontAlgn="base"/>
          <a:r>
            <a:rPr lang="en-US" sz="1800" b="1" i="0">
              <a:solidFill>
                <a:srgbClr val="E59EDD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Bouncers</a:t>
          </a:r>
        </a:p>
      </xdr:txBody>
    </xdr:sp>
    <xdr:clientData/>
  </xdr:twoCellAnchor>
  <xdr:twoCellAnchor>
    <xdr:from>
      <xdr:col>17</xdr:col>
      <xdr:colOff>329712</xdr:colOff>
      <xdr:row>17</xdr:row>
      <xdr:rowOff>12212</xdr:rowOff>
    </xdr:from>
    <xdr:to>
      <xdr:col>21</xdr:col>
      <xdr:colOff>329880</xdr:colOff>
      <xdr:row>20</xdr:row>
      <xdr:rowOff>53848</xdr:rowOff>
    </xdr:to>
    <xdr:sp macro="" textlink="">
      <xdr:nvSpPr>
        <xdr:cNvPr id="5" name="TextBox 8">
          <a:extLst>
            <a:ext uri="{FF2B5EF4-FFF2-40B4-BE49-F238E27FC236}">
              <a16:creationId xmlns:a16="http://schemas.microsoft.com/office/drawing/2014/main" id="{BCD7A5D4-1B6A-4A54-BD81-B9BCD2AA6D3B}"/>
            </a:ext>
          </a:extLst>
        </xdr:cNvPr>
        <xdr:cNvSpPr txBox="1"/>
      </xdr:nvSpPr>
      <xdr:spPr>
        <a:xfrm>
          <a:off x="10530987" y="2764937"/>
          <a:ext cx="2324268" cy="5274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 fontAlgn="base"/>
          <a:r>
            <a:rPr lang="en-US" sz="1800" b="1" i="0">
              <a:solidFill>
                <a:srgbClr val="7030A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Long-haulers</a:t>
          </a:r>
        </a:p>
      </xdr:txBody>
    </xdr:sp>
    <xdr:clientData/>
  </xdr:twoCellAnchor>
  <xdr:twoCellAnchor>
    <xdr:from>
      <xdr:col>10</xdr:col>
      <xdr:colOff>109904</xdr:colOff>
      <xdr:row>48</xdr:row>
      <xdr:rowOff>48846</xdr:rowOff>
    </xdr:from>
    <xdr:to>
      <xdr:col>20</xdr:col>
      <xdr:colOff>289158</xdr:colOff>
      <xdr:row>51</xdr:row>
      <xdr:rowOff>45149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CCCA33E6-9A1D-4B13-891B-400F512B0F24}"/>
            </a:ext>
          </a:extLst>
        </xdr:cNvPr>
        <xdr:cNvSpPr txBox="1"/>
      </xdr:nvSpPr>
      <xdr:spPr>
        <a:xfrm>
          <a:off x="6244004" y="7821246"/>
          <a:ext cx="5989504" cy="482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0" fontAlgn="base"/>
          <a:r>
            <a:rPr lang="en-US" sz="1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Years to first threshold crossing</a:t>
          </a: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0.05945</cdr:x>
      <cdr:y>0.92291</cdr:y>
    </cdr:from>
    <cdr:to>
      <cdr:x>0.93929</cdr:x>
      <cdr:y>0.92471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89A2BE50-90FB-493B-B822-1112DE65834F}"/>
            </a:ext>
          </a:extLst>
        </cdr:cNvPr>
        <cdr:cNvCxnSpPr/>
      </cdr:nvCxnSpPr>
      <cdr:spPr>
        <a:xfrm xmlns:a="http://schemas.openxmlformats.org/drawingml/2006/main">
          <a:off x="657734" y="5837959"/>
          <a:ext cx="9734285" cy="11366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5</xdr:row>
      <xdr:rowOff>76200</xdr:rowOff>
    </xdr:from>
    <xdr:to>
      <xdr:col>13</xdr:col>
      <xdr:colOff>381000</xdr:colOff>
      <xdr:row>20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A7492E0-E462-4D53-836B-A64114ABA3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476250</xdr:colOff>
      <xdr:row>5</xdr:row>
      <xdr:rowOff>107950</xdr:rowOff>
    </xdr:from>
    <xdr:to>
      <xdr:col>21</xdr:col>
      <xdr:colOff>171450</xdr:colOff>
      <xdr:row>19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5899461-55DC-4437-B78F-E2E25900D7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31750</xdr:colOff>
      <xdr:row>35</xdr:row>
      <xdr:rowOff>104774</xdr:rowOff>
    </xdr:from>
    <xdr:to>
      <xdr:col>8</xdr:col>
      <xdr:colOff>552450</xdr:colOff>
      <xdr:row>54</xdr:row>
      <xdr:rowOff>57149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C887963-071F-4599-9C0D-D201A4E901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12700</xdr:colOff>
      <xdr:row>35</xdr:row>
      <xdr:rowOff>107950</xdr:rowOff>
    </xdr:from>
    <xdr:to>
      <xdr:col>17</xdr:col>
      <xdr:colOff>69850</xdr:colOff>
      <xdr:row>54</xdr:row>
      <xdr:rowOff>60325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FDEAB55-91FE-40A0-9484-BCD8E62EFF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55</xdr:row>
      <xdr:rowOff>0</xdr:rowOff>
    </xdr:from>
    <xdr:to>
      <xdr:col>8</xdr:col>
      <xdr:colOff>520700</xdr:colOff>
      <xdr:row>73</xdr:row>
      <xdr:rowOff>111125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0E9D724-32D7-4FE2-937F-1EAAE76A52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55</xdr:row>
      <xdr:rowOff>0</xdr:rowOff>
    </xdr:from>
    <xdr:to>
      <xdr:col>17</xdr:col>
      <xdr:colOff>57150</xdr:colOff>
      <xdr:row>73</xdr:row>
      <xdr:rowOff>111125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B64349F-4BE6-4C8C-B292-9A106B29F9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114300</xdr:rowOff>
    </xdr:from>
    <xdr:to>
      <xdr:col>16</xdr:col>
      <xdr:colOff>6350</xdr:colOff>
      <xdr:row>25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F5354A7-71E0-4F07-B10A-48A268CFA7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intlmonetaryfund-my.sharepoint.com/personal/fsawadogo_imf_org/Documents/FAD%20paper%20on%20lessons%20from%20DRM/Data/Figures%20and%20Tables%20clean%20file_05Sept2025.xlsx" TargetMode="External"/><Relationship Id="rId2" Type="http://schemas.microsoft.com/office/2019/04/relationships/externalLinkLongPath" Target="Figures%20and%20Tables%20clean%20file_05Sept2025.xlsx?1738D23F" TargetMode="External"/><Relationship Id="rId1" Type="http://schemas.openxmlformats.org/officeDocument/2006/relationships/externalLinkPath" Target="file:///\\1738D23F\Figures%20and%20Tables%20clean%20file_05Sept202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DASHBOARD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0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mansour\OTmp\Input%20for%20text%20box_FARI%20model.xlsm" TargetMode="External"/><Relationship Id="rId1" Type="http://schemas.openxmlformats.org/officeDocument/2006/relationships/externalLinkPath" Target="file:///C:\Users\mmansour\OTmp\Input%20for%20text%20box_FARI%20model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sawadogo\OTmp\Input%20for%20text%20box_FARI%20model.xlsm" TargetMode="External"/><Relationship Id="rId1" Type="http://schemas.openxmlformats.org/officeDocument/2006/relationships/externalLinkPath" Target="file:///C:\Users\fsawadogo\OTmp\Input%20for%20text%20box_FARI%20model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rhin/AppData/Local/Microsoft/Windows/INetCache/Content.Outlook/YLY790S7/RAT%20EXTERNAL%20v2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My%20Work%20Folder\ISOCA\ISOCA%20TR%20Final%20data_Bill_04.1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My%20Work%20Folder\Group%20Files\All%20comparator%20group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My%20Work%20Folder\ISOCA\Azael%20and%20Liz\Azael's%20%20ISOCA%20analysis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DATA\AI\MTakebe\VG%20Events\2025\05%2020%20Master%20Tax%20Presentation\Departmental%20Paper\Tax%20Capacity%20and%20Growth%20Analysis\Output\(Un)Successful%20Average%20Tax-to-GDP%20T-3%20to%20T+10%20V2.xlsx" TargetMode="External"/><Relationship Id="rId1" Type="http://schemas.openxmlformats.org/officeDocument/2006/relationships/externalLinkPath" Target="file:///Q:\DATA\AI\MTakebe\VG%20Events\2025\05%2020%20Master%20Tax%20Presentation\Departmental%20Paper\Tax%20Capacity%20and%20Growth%20Analysis\Output\(Un)Successful%20Average%20Tax-to-GDP%20T-3%20to%20T+10%20V2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nawar\OTmp\successul_lgdp_full_data.xlsx" TargetMode="External"/><Relationship Id="rId1" Type="http://schemas.openxmlformats.org/officeDocument/2006/relationships/externalLinkPath" Target="file:///C:\Users\snawar\OTmp\successul_lgdp_full_data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DATA\AI\MTakebe\VG%20Events\2025\05%2020%20Master%20Tax%20Presentation\Departmental%20Paper\Tax%20Capacity%20and%20Growth%20Analysis\Output\(Un)Successful%20Average%20Other%20Indicators%20T-3%20to%20T+10%20V2.xlsx" TargetMode="External"/><Relationship Id="rId1" Type="http://schemas.openxmlformats.org/officeDocument/2006/relationships/externalLinkPath" Target="file:///Q:\DATA\AI\MTakebe\VG%20Events\2025\05%2020%20Master%20Tax%20Presentation\Departmental%20Paper\Tax%20Capacity%20and%20Growth%20Analysis\Output\(Un)Successful%20Average%20Other%20Indicators%20T-3%20to%20T+10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BOX 1"/>
      <sheetName val="Figure 5"/>
      <sheetName val="Figure 6"/>
      <sheetName val="Figure 7"/>
      <sheetName val="Figure 8"/>
      <sheetName val="Figure 9"/>
      <sheetName val="Figure 10"/>
      <sheetName val="Fig 11_13 2 groups"/>
      <sheetName val="Fig 11_13 4 groups"/>
      <sheetName val="Appendix 1"/>
      <sheetName val="Appendix 2"/>
      <sheetName val="Appendix 3"/>
      <sheetName val="Tax Potential data"/>
      <sheetName val="Tax potential data preps"/>
      <sheetName val="Sheet1_not change or delete any"/>
      <sheetName val="VAT C-efficiency data preps"/>
      <sheetName val="Whole dataset"/>
      <sheetName val="Sheet10"/>
      <sheetName val="Sample"/>
      <sheetName val="Ref groups"/>
      <sheetName val="Appendix country grou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SHBOARD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SHBOARD"/>
      <sheetName val="Financial Development"/>
    </sheetNames>
    <sheetDataSet>
      <sheetData sheetId="0"/>
      <sheetData sheetId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&amp;Terms"/>
      <sheetName val="UserGuide"/>
      <sheetName val="ModelMap"/>
      <sheetName val="RegimeSummary"/>
      <sheetName val="Log"/>
      <sheetName val="DASHBOARD"/>
      <sheetName val="INPUTS"/>
      <sheetName val="Model"/>
      <sheetName val="ShortTermElasticity"/>
      <sheetName val="ProjectCashflows"/>
      <sheetName val="Prices&amp;Escalation"/>
      <sheetName val="PROJECT_SELECT"/>
      <sheetName val="Track"/>
      <sheetName val="Projects=&gt;"/>
      <sheetName val="Gold(4MMoz)"/>
      <sheetName val="HeavySands(11MMtonne)"/>
      <sheetName val="Coal(256MMtonne)"/>
      <sheetName val="Iron ore(404MMtonne)"/>
      <sheetName val="Dugbe Gold"/>
      <sheetName val="NewSheet"/>
    </sheetNames>
    <sheetDataSet>
      <sheetData sheetId="0"/>
      <sheetData sheetId="1"/>
      <sheetData sheetId="2"/>
      <sheetData sheetId="3"/>
      <sheetData sheetId="4"/>
      <sheetData sheetId="5">
        <row r="78">
          <cell r="Q78" t="str">
            <v>CIT + Royalty</v>
          </cell>
        </row>
        <row r="79">
          <cell r="N79" t="str">
            <v>Bonuses</v>
          </cell>
        </row>
        <row r="80">
          <cell r="N80" t="str">
            <v>Royalties (total for all minerals)</v>
          </cell>
        </row>
        <row r="81">
          <cell r="N81" t="str">
            <v>Carbon tax</v>
          </cell>
        </row>
        <row r="82">
          <cell r="N82" t="str">
            <v>CIT</v>
          </cell>
        </row>
        <row r="83">
          <cell r="N83" t="str">
            <v>Dividend withholding tax</v>
          </cell>
        </row>
        <row r="84">
          <cell r="N84" t="str">
            <v>Interest withholding tax</v>
          </cell>
        </row>
        <row r="85">
          <cell r="N85" t="str">
            <v>Import duties</v>
          </cell>
        </row>
        <row r="86">
          <cell r="N86" t="str">
            <v>Services withholding tax incl. on management fee</v>
          </cell>
        </row>
        <row r="87">
          <cell r="N87" t="str">
            <v>Net VAT collected by government</v>
          </cell>
        </row>
        <row r="88">
          <cell r="N88" t="str">
            <v>Resource rent tax</v>
          </cell>
        </row>
        <row r="89">
          <cell r="N89" t="str">
            <v>ACC tax</v>
          </cell>
        </row>
        <row r="90">
          <cell r="N90" t="str">
            <v>OtherRev1</v>
          </cell>
        </row>
        <row r="91">
          <cell r="N91" t="str">
            <v>OtherRev2</v>
          </cell>
        </row>
        <row r="92">
          <cell r="N92" t="str">
            <v>OtherRev3</v>
          </cell>
        </row>
        <row r="94">
          <cell r="C94" t="str">
            <v>Fiscal regimes</v>
          </cell>
          <cell r="N94" t="str">
            <v xml:space="preserve">State participation cashflows </v>
          </cell>
        </row>
        <row r="105">
          <cell r="N105" t="str">
            <v>Government share (AETR) incl. participation: USD mn 2023, Full-cycle</v>
          </cell>
        </row>
        <row r="290">
          <cell r="AI290" t="str">
            <v>Gold price (constant USD)</v>
          </cell>
        </row>
        <row r="297">
          <cell r="AI297" t="str">
            <v>Marginal effective tax rate (METR) (RHS)</v>
          </cell>
        </row>
        <row r="304">
          <cell r="C304" t="str">
            <v>Fiscal regimes / Project</v>
          </cell>
        </row>
        <row r="305">
          <cell r="C305" t="str">
            <v>Gold price (constant USD)</v>
          </cell>
        </row>
        <row r="376">
          <cell r="O376" t="str">
            <v>CIT + Royalty</v>
          </cell>
          <cell r="P376">
            <v>0.64002629810797529</v>
          </cell>
          <cell r="Q376">
            <v>0.54935027475041243</v>
          </cell>
          <cell r="R376">
            <v>0.50854199530422395</v>
          </cell>
          <cell r="S376">
            <v>0.48557668086689032</v>
          </cell>
          <cell r="T376">
            <v>0.47171279274695505</v>
          </cell>
          <cell r="U376">
            <v>0.46198371450486592</v>
          </cell>
          <cell r="V376">
            <v>0.45493202296386859</v>
          </cell>
          <cell r="W376">
            <v>0.44936349851432528</v>
          </cell>
          <cell r="X376">
            <v>0.4449894718042392</v>
          </cell>
          <cell r="Y376">
            <v>0.44146415019164903</v>
          </cell>
          <cell r="Z376">
            <v>0.43856236378991342</v>
          </cell>
          <cell r="AA376">
            <v>0.43613212388945949</v>
          </cell>
          <cell r="AB376">
            <v>0.43406900536864246</v>
          </cell>
          <cell r="AC376">
            <v>0.43230006947571908</v>
          </cell>
          <cell r="AD376">
            <v>0.43075611893027171</v>
          </cell>
          <cell r="AE376">
            <v>0.42934841839843324</v>
          </cell>
          <cell r="AF376">
            <v>0.42810338700723743</v>
          </cell>
          <cell r="AG376">
            <v>0.42699436865306478</v>
          </cell>
          <cell r="AH376">
            <v>0.42600022965869633</v>
          </cell>
          <cell r="AI376">
            <v>0.4251039990741402</v>
          </cell>
          <cell r="AJ376">
            <v>0.42429189185595306</v>
          </cell>
          <cell r="AK376">
            <v>0.42355259477954671</v>
          </cell>
          <cell r="AL376">
            <v>0.42287673617733135</v>
          </cell>
          <cell r="AM376">
            <v>0.42225648656514969</v>
          </cell>
          <cell r="AN376">
            <v>0.42168525395362932</v>
          </cell>
          <cell r="AO376">
            <v>0.42115744865035554</v>
          </cell>
          <cell r="AP376">
            <v>0.42066829973962117</v>
          </cell>
          <cell r="AQ376">
            <v>0.42021371046071204</v>
          </cell>
          <cell r="AR376">
            <v>0.41979014319395247</v>
          </cell>
          <cell r="AS376">
            <v>0.41939452721613102</v>
          </cell>
        </row>
        <row r="377">
          <cell r="O377" t="str">
            <v>CIT + Resource rent tax</v>
          </cell>
          <cell r="P377">
            <v>0.44534176106533857</v>
          </cell>
          <cell r="Q377">
            <v>0.53538688860057171</v>
          </cell>
          <cell r="R377">
            <v>0.54053778585042433</v>
          </cell>
          <cell r="S377">
            <v>0.5406154085042929</v>
          </cell>
          <cell r="T377">
            <v>0.53979547402867911</v>
          </cell>
          <cell r="U377">
            <v>0.53900757633013974</v>
          </cell>
          <cell r="V377">
            <v>0.5384461915020049</v>
          </cell>
          <cell r="W377">
            <v>0.53774613133981963</v>
          </cell>
          <cell r="X377">
            <v>0.53691904116309275</v>
          </cell>
          <cell r="Y377">
            <v>0.53625243369385756</v>
          </cell>
          <cell r="Z377">
            <v>0.53570373127685988</v>
          </cell>
          <cell r="AA377">
            <v>0.53524419417707036</v>
          </cell>
          <cell r="AB377">
            <v>0.53485372129776509</v>
          </cell>
          <cell r="AC377">
            <v>0.53451850412133217</v>
          </cell>
          <cell r="AD377">
            <v>0.53423127138347026</v>
          </cell>
          <cell r="AE377">
            <v>0.5339792656523229</v>
          </cell>
          <cell r="AF377">
            <v>0.5337559991477685</v>
          </cell>
          <cell r="AG377">
            <v>0.53352162637913758</v>
          </cell>
          <cell r="AH377">
            <v>0.53331153147165711</v>
          </cell>
          <cell r="AI377">
            <v>0.5331221278944811</v>
          </cell>
          <cell r="AJ377">
            <v>0.53296902092736009</v>
          </cell>
          <cell r="AK377">
            <v>0.5328600920178731</v>
          </cell>
          <cell r="AL377">
            <v>0.53276051020853554</v>
          </cell>
          <cell r="AM377">
            <v>0.53266912189384996</v>
          </cell>
          <cell r="AN377">
            <v>0.53258495580227194</v>
          </cell>
          <cell r="AO377">
            <v>0.53250718834188049</v>
          </cell>
          <cell r="AP377">
            <v>0.53243511656028764</v>
          </cell>
          <cell r="AQ377">
            <v>0.53236813683590301</v>
          </cell>
          <cell r="AR377">
            <v>0.53230572793164133</v>
          </cell>
          <cell r="AS377">
            <v>0.53224743740349645</v>
          </cell>
        </row>
        <row r="378">
          <cell r="O378" t="str">
            <v>CIT + price-based royalty</v>
          </cell>
          <cell r="P378">
            <v>0.64002629810797529</v>
          </cell>
          <cell r="Q378">
            <v>0.54935027475041243</v>
          </cell>
          <cell r="R378">
            <v>0.50854199530422395</v>
          </cell>
          <cell r="S378">
            <v>0.48557668086689032</v>
          </cell>
          <cell r="T378">
            <v>0.4741984882375706</v>
          </cell>
          <cell r="U378">
            <v>0.48149172581495076</v>
          </cell>
          <cell r="V378">
            <v>0.48870488895531999</v>
          </cell>
          <cell r="W378">
            <v>0.50429860735031595</v>
          </cell>
          <cell r="X378">
            <v>0.51100946065201114</v>
          </cell>
          <cell r="Y378">
            <v>0.51776455819050171</v>
          </cell>
          <cell r="Z378">
            <v>0.52952545207906399</v>
          </cell>
          <cell r="AA378">
            <v>0.52430467069608067</v>
          </cell>
          <cell r="AB378">
            <v>0.51986852497515923</v>
          </cell>
          <cell r="AC378">
            <v>0.51605249267144759</v>
          </cell>
          <cell r="AD378">
            <v>0.51273581438643401</v>
          </cell>
          <cell r="AE378">
            <v>0.50983115515051336</v>
          </cell>
          <cell r="AF378">
            <v>0.50726214857016871</v>
          </cell>
          <cell r="AG378">
            <v>0.50493770588652065</v>
          </cell>
          <cell r="AH378">
            <v>0.50284330512808895</v>
          </cell>
          <cell r="AI378">
            <v>0.50095517275760892</v>
          </cell>
          <cell r="AJ378">
            <v>0.49924426715654696</v>
          </cell>
          <cell r="AK378">
            <v>0.49768675420684577</v>
          </cell>
          <cell r="AL378">
            <v>0.49626289016259162</v>
          </cell>
          <cell r="AM378">
            <v>0.49495618027038468</v>
          </cell>
          <cell r="AN378">
            <v>0.49375273686701127</v>
          </cell>
          <cell r="AO378">
            <v>0.49264078387679278</v>
          </cell>
          <cell r="AP378">
            <v>0.49161027018058778</v>
          </cell>
          <cell r="AQ378">
            <v>0.49065256493422343</v>
          </cell>
          <cell r="AR378">
            <v>0.48976021526302721</v>
          </cell>
          <cell r="AS378">
            <v>0.48892675192571661</v>
          </cell>
        </row>
        <row r="379"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</row>
        <row r="380"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</row>
        <row r="381"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</row>
        <row r="382"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</row>
        <row r="383"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</row>
        <row r="384"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</row>
        <row r="385"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</row>
        <row r="389">
          <cell r="P389">
            <v>769.66210367388021</v>
          </cell>
          <cell r="Q389">
            <v>776.86210367388026</v>
          </cell>
          <cell r="R389">
            <v>784.0621036738803</v>
          </cell>
          <cell r="S389">
            <v>791.26210367388035</v>
          </cell>
          <cell r="T389">
            <v>798.46210367388028</v>
          </cell>
          <cell r="U389">
            <v>805.66210367388021</v>
          </cell>
          <cell r="V389">
            <v>812.86210367388026</v>
          </cell>
          <cell r="W389">
            <v>820.0621036738803</v>
          </cell>
          <cell r="X389">
            <v>827.26210367388035</v>
          </cell>
          <cell r="Y389">
            <v>834.46210367388028</v>
          </cell>
          <cell r="Z389">
            <v>841.66210367388032</v>
          </cell>
          <cell r="AA389">
            <v>848.86210367388026</v>
          </cell>
          <cell r="AB389">
            <v>856.0621036738803</v>
          </cell>
          <cell r="AC389">
            <v>863.26210367388035</v>
          </cell>
          <cell r="AD389">
            <v>870.46210367388039</v>
          </cell>
          <cell r="AE389">
            <v>877.66210367388032</v>
          </cell>
          <cell r="AF389">
            <v>884.86210367388037</v>
          </cell>
          <cell r="AG389">
            <v>892.0621036738803</v>
          </cell>
          <cell r="AH389">
            <v>899.26210367388035</v>
          </cell>
          <cell r="AI389">
            <v>906.46210367388039</v>
          </cell>
          <cell r="AJ389">
            <v>913.66210367388044</v>
          </cell>
          <cell r="AK389">
            <v>920.86210367388048</v>
          </cell>
          <cell r="AL389">
            <v>928.06210367388042</v>
          </cell>
          <cell r="AM389">
            <v>935.26210367388035</v>
          </cell>
          <cell r="AN389">
            <v>942.46210367388039</v>
          </cell>
          <cell r="AO389">
            <v>949.66210367388044</v>
          </cell>
          <cell r="AP389">
            <v>956.86210367388048</v>
          </cell>
          <cell r="AQ389">
            <v>964.06210367388042</v>
          </cell>
          <cell r="AR389">
            <v>971.26210367388035</v>
          </cell>
          <cell r="AS389">
            <v>978.46210367388039</v>
          </cell>
        </row>
        <row r="390">
          <cell r="P390">
            <v>0.23389148761623502</v>
          </cell>
          <cell r="Q390">
            <v>0.36157455997650234</v>
          </cell>
          <cell r="R390">
            <v>0.47793968217134131</v>
          </cell>
          <cell r="S390">
            <v>0.58761753496628177</v>
          </cell>
          <cell r="T390">
            <v>0.69247531391880002</v>
          </cell>
          <cell r="U390">
            <v>0.79344976637822096</v>
          </cell>
          <cell r="V390">
            <v>0.89109906129482197</v>
          </cell>
          <cell r="W390">
            <v>0.98580329753138174</v>
          </cell>
          <cell r="X390">
            <v>1.0778473721660151</v>
          </cell>
          <cell r="Y390">
            <v>1.1674590653577703</v>
          </cell>
          <cell r="Z390">
            <v>1.2548283213828459</v>
          </cell>
          <cell r="AA390">
            <v>1.3401179449247818</v>
          </cell>
          <cell r="AB390">
            <v>1.4234700657811397</v>
          </cell>
          <cell r="AC390">
            <v>1.5050103598050222</v>
          </cell>
          <cell r="AD390">
            <v>1.5848509924442538</v>
          </cell>
          <cell r="AE390">
            <v>1.6630927860631091</v>
          </cell>
          <cell r="AF390">
            <v>1.739826883216903</v>
          </cell>
          <cell r="AG390">
            <v>1.8151360656185394</v>
          </cell>
          <cell r="AH390">
            <v>1.8890958256432078</v>
          </cell>
          <cell r="AI390">
            <v>1.9617752531045962</v>
          </cell>
          <cell r="AJ390">
            <v>2.0332377796757357</v>
          </cell>
          <cell r="AK390">
            <v>2.1035418108223425</v>
          </cell>
          <cell r="AL390">
            <v>2.1727412670720692</v>
          </cell>
          <cell r="AM390">
            <v>2.2408860510531148</v>
          </cell>
          <cell r="AN390">
            <v>2.3080224529883648</v>
          </cell>
          <cell r="AO390">
            <v>2.3741935046393139</v>
          </cell>
          <cell r="AP390">
            <v>2.4394392897047785</v>
          </cell>
          <cell r="AQ390">
            <v>2.5037972171736076</v>
          </cell>
          <cell r="AR390">
            <v>2.5673022631158631</v>
          </cell>
          <cell r="AS390">
            <v>2.6299871845398104</v>
          </cell>
        </row>
        <row r="391">
          <cell r="P391">
            <v>1080</v>
          </cell>
          <cell r="Q391">
            <v>1200</v>
          </cell>
          <cell r="R391">
            <v>1320</v>
          </cell>
          <cell r="S391">
            <v>1440.0000000000002</v>
          </cell>
          <cell r="T391">
            <v>1560.0000000000002</v>
          </cell>
          <cell r="U391">
            <v>1680.0000000000005</v>
          </cell>
          <cell r="V391">
            <v>1800.0000000000005</v>
          </cell>
          <cell r="W391">
            <v>1920.0000000000007</v>
          </cell>
          <cell r="X391">
            <v>2040.0000000000007</v>
          </cell>
          <cell r="Y391">
            <v>2160.0000000000009</v>
          </cell>
          <cell r="Z391">
            <v>2280.0000000000009</v>
          </cell>
          <cell r="AA391">
            <v>2400.0000000000009</v>
          </cell>
          <cell r="AB391">
            <v>2520.0000000000014</v>
          </cell>
          <cell r="AC391">
            <v>2640.0000000000014</v>
          </cell>
          <cell r="AD391">
            <v>2760.0000000000014</v>
          </cell>
          <cell r="AE391">
            <v>2880.0000000000014</v>
          </cell>
          <cell r="AF391">
            <v>3000.0000000000018</v>
          </cell>
          <cell r="AG391">
            <v>3120.0000000000018</v>
          </cell>
          <cell r="AH391">
            <v>3240.0000000000018</v>
          </cell>
          <cell r="AI391">
            <v>3360.0000000000018</v>
          </cell>
          <cell r="AJ391">
            <v>3480.0000000000018</v>
          </cell>
          <cell r="AK391">
            <v>3600.0000000000023</v>
          </cell>
          <cell r="AL391">
            <v>3720.0000000000023</v>
          </cell>
          <cell r="AM391">
            <v>3840.0000000000023</v>
          </cell>
          <cell r="AN391">
            <v>3960.0000000000023</v>
          </cell>
          <cell r="AO391">
            <v>4080.0000000000027</v>
          </cell>
          <cell r="AP391">
            <v>4200.0000000000027</v>
          </cell>
          <cell r="AQ391">
            <v>4320.0000000000027</v>
          </cell>
          <cell r="AR391">
            <v>4440.0000000000027</v>
          </cell>
          <cell r="AS391">
            <v>4560.0000000000027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&amp;Terms"/>
      <sheetName val="UserGuide"/>
      <sheetName val="ModelMap"/>
      <sheetName val="RegimeSummary"/>
      <sheetName val="Log"/>
      <sheetName val="DASHBOARD"/>
      <sheetName val="INPUTS"/>
      <sheetName val="Model"/>
      <sheetName val="ShortTermElasticity"/>
      <sheetName val="ProjectCashflows"/>
      <sheetName val="Prices&amp;Escalation"/>
      <sheetName val="PROJECT_SELECT"/>
      <sheetName val="Track"/>
      <sheetName val="Projects=&gt;"/>
      <sheetName val="Gold(4MMoz)"/>
      <sheetName val="HeavySands(11MMtonne)"/>
      <sheetName val="Coal(256MMtonne)"/>
      <sheetName val="Iron ore(404MMtonne)"/>
      <sheetName val="Dugbe Gold"/>
      <sheetName val="NewShee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/>
      <sheetData sheetId="10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shboard"/>
      <sheetName val="General Taxes"/>
      <sheetName val="Direct Taxes"/>
      <sheetName val="Indirect Taxes"/>
      <sheetName val="Data (DO NOT EDIT) --&gt;&gt;"/>
      <sheetName val="GTCharts"/>
      <sheetName val="DTCharts"/>
      <sheetName val="ITCharts"/>
      <sheetName val="CountryData"/>
      <sheetName val="Group1Data"/>
      <sheetName val="Group2Data"/>
      <sheetName val="Group3Data"/>
      <sheetName val="Group4Data"/>
      <sheetName val="Group5Data"/>
      <sheetName val="CountryList"/>
      <sheetName val="ComparatorGroups"/>
      <sheetName val="Variable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_v2"/>
      <sheetName val="Sheet1"/>
      <sheetName val="All Forms"/>
      <sheetName val="All Forms V2"/>
      <sheetName val="Form 1"/>
      <sheetName val="Form 3A"/>
      <sheetName val="Form 4"/>
      <sheetName val="Form 6"/>
      <sheetName val="ISOCA Data"/>
      <sheetName val="ISOCA Data (2)"/>
      <sheetName val="2017_rev"/>
      <sheetName val="2016_rev"/>
      <sheetName val="2017_v"/>
      <sheetName val="2016_v"/>
      <sheetName val="Sheet1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aratorGroups"/>
      <sheetName val="CountryList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"/>
      <sheetName val="ISOCA 2018 Raw Data (Query)"/>
      <sheetName val="Q1_Customs coll"/>
      <sheetName val="Q1rev"/>
      <sheetName val="Q1rev_b"/>
      <sheetName val="Q2_revised"/>
      <sheetName val="Q2_new (2)"/>
      <sheetName val="Q2_new"/>
      <sheetName val="Q2rev"/>
      <sheetName val="Q2rev_b"/>
      <sheetName val="1_ISORA 2018"/>
      <sheetName val="Q1"/>
      <sheetName val="Q1_2017"/>
      <sheetName val="2_ISOCA 2018"/>
      <sheetName val="Q2"/>
      <sheetName val="Q2__2017"/>
      <sheetName val="3_ISOCA 2018"/>
      <sheetName val="Q3_a_2017"/>
      <sheetName val="Q3_b_2017"/>
      <sheetName val="4_ISOCA 2018"/>
      <sheetName val="Q4_a_2017"/>
      <sheetName val="Q4_b_2017"/>
      <sheetName val="5_ISOCA 2018"/>
      <sheetName val="Q5_a_2017"/>
      <sheetName val="Q5_b_2017"/>
      <sheetName val="6_ISOCA 2018"/>
      <sheetName val="Q6_a_2017"/>
      <sheetName val="Q6_b_2017"/>
      <sheetName val="7_ISOCA 2018"/>
      <sheetName val="Q7_a_2017"/>
      <sheetName val="Q7_b_20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art BALANCED"/>
      <sheetName val="Chart UNBALANCED"/>
      <sheetName val="Final Successful"/>
      <sheetName val="Final Unsuccessful"/>
    </sheetNames>
    <sheetDataSet>
      <sheetData sheetId="0"/>
      <sheetData sheetId="1"/>
      <sheetData sheetId="2">
        <row r="155">
          <cell r="J155">
            <v>8.4354215618438726</v>
          </cell>
          <cell r="K155">
            <v>8.7192859407222354</v>
          </cell>
          <cell r="L155">
            <v>9.3968744172382355</v>
          </cell>
          <cell r="M155">
            <v>11.346180275783539</v>
          </cell>
          <cell r="N155">
            <v>11.714315293464661</v>
          </cell>
          <cell r="O155">
            <v>11.694966958656311</v>
          </cell>
          <cell r="P155">
            <v>11.83929128941536</v>
          </cell>
          <cell r="Q155">
            <v>12.462421113665181</v>
          </cell>
          <cell r="R155">
            <v>12.99769947654478</v>
          </cell>
          <cell r="S155">
            <v>13.595225840616861</v>
          </cell>
          <cell r="T155">
            <v>13.632655334645589</v>
          </cell>
          <cell r="U155">
            <v>13.800310913391113</v>
          </cell>
          <cell r="V155">
            <v>14.203736910284634</v>
          </cell>
          <cell r="W155">
            <v>14.752811767504461</v>
          </cell>
          <cell r="AN155">
            <v>8.4354215618438708</v>
          </cell>
          <cell r="AO155">
            <v>8.7192859407222336</v>
          </cell>
          <cell r="AP155">
            <v>9.3968744172382355</v>
          </cell>
          <cell r="AQ155">
            <v>11.346180275783539</v>
          </cell>
          <cell r="AR155">
            <v>11.714315293464661</v>
          </cell>
          <cell r="AS155">
            <v>11.694966958656309</v>
          </cell>
          <cell r="AT155">
            <v>11.83929128941536</v>
          </cell>
          <cell r="AU155">
            <v>12.462421113665179</v>
          </cell>
          <cell r="AV155">
            <v>12.997699476544781</v>
          </cell>
          <cell r="AW155">
            <v>13.595225840616861</v>
          </cell>
          <cell r="AX155">
            <v>13.632655334645589</v>
          </cell>
          <cell r="AY155">
            <v>13.800310913391112</v>
          </cell>
          <cell r="AZ155">
            <v>14.203736910284634</v>
          </cell>
          <cell r="BA155">
            <v>14.752811767504461</v>
          </cell>
          <cell r="BC155">
            <v>8.4354215618438726</v>
          </cell>
          <cell r="BD155">
            <v>8.7192859407222372</v>
          </cell>
          <cell r="BE155">
            <v>9.3968744172382355</v>
          </cell>
          <cell r="BF155">
            <v>11.346180275783539</v>
          </cell>
          <cell r="BG155">
            <v>11.71431529346466</v>
          </cell>
          <cell r="BH155">
            <v>11.694966958656314</v>
          </cell>
          <cell r="BI155">
            <v>11.839291289415359</v>
          </cell>
          <cell r="BJ155">
            <v>12.462421113665183</v>
          </cell>
          <cell r="BK155">
            <v>12.997699476544778</v>
          </cell>
          <cell r="BL155">
            <v>13.595225840616861</v>
          </cell>
          <cell r="BM155">
            <v>13.632655334645589</v>
          </cell>
          <cell r="BN155">
            <v>13.800310913391115</v>
          </cell>
          <cell r="BO155">
            <v>14.203736910284633</v>
          </cell>
          <cell r="BP155">
            <v>14.752811767504461</v>
          </cell>
        </row>
        <row r="158">
          <cell r="J158">
            <v>9.0563065792384734</v>
          </cell>
          <cell r="K158">
            <v>9.1662163502634986</v>
          </cell>
          <cell r="L158">
            <v>9.6853742219636416</v>
          </cell>
          <cell r="M158">
            <v>11.701420444406418</v>
          </cell>
          <cell r="N158">
            <v>12.01890756039176</v>
          </cell>
          <cell r="O158">
            <v>12.110991803781976</v>
          </cell>
          <cell r="P158">
            <v>12.312081347058447</v>
          </cell>
          <cell r="Q158">
            <v>13.065737912969029</v>
          </cell>
          <cell r="R158">
            <v>13.657106756431705</v>
          </cell>
          <cell r="S158">
            <v>14.518487624380395</v>
          </cell>
          <cell r="T158">
            <v>14.461773896730689</v>
          </cell>
          <cell r="U158">
            <v>14.695247949025527</v>
          </cell>
          <cell r="V158">
            <v>15.155739494439572</v>
          </cell>
          <cell r="W158">
            <v>16.039109513884977</v>
          </cell>
        </row>
        <row r="159">
          <cell r="J159">
            <v>7.8145365444492718</v>
          </cell>
          <cell r="K159">
            <v>8.2723555311809722</v>
          </cell>
          <cell r="L159">
            <v>9.1083746125128293</v>
          </cell>
          <cell r="M159">
            <v>10.990940107160659</v>
          </cell>
          <cell r="N159">
            <v>11.409723026537563</v>
          </cell>
          <cell r="O159">
            <v>11.278942113530645</v>
          </cell>
          <cell r="P159">
            <v>11.366501231772274</v>
          </cell>
          <cell r="Q159">
            <v>11.859104314361334</v>
          </cell>
          <cell r="R159">
            <v>12.338292196657854</v>
          </cell>
          <cell r="S159">
            <v>12.671964056853326</v>
          </cell>
          <cell r="T159">
            <v>12.80353677256049</v>
          </cell>
          <cell r="U159">
            <v>12.9053738777567</v>
          </cell>
          <cell r="V159">
            <v>13.251734326129696</v>
          </cell>
          <cell r="W159">
            <v>13.466514021123947</v>
          </cell>
        </row>
        <row r="185">
          <cell r="J185">
            <v>8.39641401944594</v>
          </cell>
          <cell r="K185">
            <v>8.788913456430608</v>
          </cell>
          <cell r="L185">
            <v>9.424691748435281</v>
          </cell>
          <cell r="M185">
            <v>11.564830802723277</v>
          </cell>
          <cell r="N185">
            <v>12.026664991427337</v>
          </cell>
          <cell r="O185">
            <v>11.997410104772394</v>
          </cell>
          <cell r="P185">
            <v>12.160573720883457</v>
          </cell>
          <cell r="Q185">
            <v>12.389215821879993</v>
          </cell>
          <cell r="R185">
            <v>12.853300940593373</v>
          </cell>
          <cell r="S185">
            <v>13.363947518587979</v>
          </cell>
          <cell r="T185">
            <v>13.274058819052955</v>
          </cell>
          <cell r="U185">
            <v>13.497562256275524</v>
          </cell>
          <cell r="V185">
            <v>13.804043657073976</v>
          </cell>
          <cell r="W185">
            <v>14.149820336678244</v>
          </cell>
        </row>
      </sheetData>
      <sheetData sheetId="3">
        <row r="140">
          <cell r="J140">
            <v>8.3578385066986094</v>
          </cell>
          <cell r="K140">
            <v>8.8623582080558503</v>
          </cell>
          <cell r="L140">
            <v>9.3529173692067467</v>
          </cell>
          <cell r="M140">
            <v>10.992263793945313</v>
          </cell>
          <cell r="N140">
            <v>10.984914461771647</v>
          </cell>
          <cell r="O140">
            <v>10.324653280192408</v>
          </cell>
          <cell r="P140">
            <v>10.069687810437433</v>
          </cell>
          <cell r="Q140">
            <v>9.6699519486262879</v>
          </cell>
          <cell r="R140">
            <v>9.4696388080202301</v>
          </cell>
          <cell r="S140">
            <v>9.234908539673377</v>
          </cell>
          <cell r="T140">
            <v>8.860382778303963</v>
          </cell>
          <cell r="U140">
            <v>8.6566999086311878</v>
          </cell>
          <cell r="V140">
            <v>8.7399506654058179</v>
          </cell>
          <cell r="W140">
            <v>9.222950356347221</v>
          </cell>
        </row>
        <row r="143">
          <cell r="J143">
            <v>9.0635210597152831</v>
          </cell>
          <cell r="K143">
            <v>9.5554363908371123</v>
          </cell>
          <cell r="L143">
            <v>9.6718002376108263</v>
          </cell>
          <cell r="M143">
            <v>11.274121303962099</v>
          </cell>
          <cell r="N143">
            <v>11.643819574496435</v>
          </cell>
          <cell r="O143">
            <v>10.797311878481374</v>
          </cell>
          <cell r="P143">
            <v>10.702104060269825</v>
          </cell>
          <cell r="Q143">
            <v>10.327628682771602</v>
          </cell>
          <cell r="R143">
            <v>10.115380437223061</v>
          </cell>
          <cell r="S143">
            <v>9.8961075587211109</v>
          </cell>
          <cell r="T143">
            <v>9.5607011691388681</v>
          </cell>
          <cell r="U143">
            <v>9.4359636044354183</v>
          </cell>
          <cell r="V143">
            <v>9.5044174667942158</v>
          </cell>
          <cell r="W143">
            <v>10.082666675517727</v>
          </cell>
        </row>
        <row r="144">
          <cell r="J144">
            <v>7.6521559536819357</v>
          </cell>
          <cell r="K144">
            <v>8.1692800252745883</v>
          </cell>
          <cell r="L144">
            <v>9.034034500802667</v>
          </cell>
          <cell r="M144">
            <v>10.710406283928526</v>
          </cell>
          <cell r="N144">
            <v>10.326009349046858</v>
          </cell>
          <cell r="O144">
            <v>9.8519946819034416</v>
          </cell>
          <cell r="P144">
            <v>9.4372715606050406</v>
          </cell>
          <cell r="Q144">
            <v>9.0122752144809741</v>
          </cell>
          <cell r="R144">
            <v>8.8238971788173988</v>
          </cell>
          <cell r="S144">
            <v>8.5737095206256431</v>
          </cell>
          <cell r="T144">
            <v>8.1600643874690579</v>
          </cell>
          <cell r="U144">
            <v>7.8774362128269564</v>
          </cell>
          <cell r="V144">
            <v>7.9754838640174199</v>
          </cell>
          <cell r="W144">
            <v>8.3632340371767153</v>
          </cell>
        </row>
        <row r="172">
          <cell r="J172">
            <v>8.2760289544644561</v>
          </cell>
          <cell r="K172">
            <v>8.670106525006501</v>
          </cell>
          <cell r="L172">
            <v>9.3059189008629843</v>
          </cell>
          <cell r="M172">
            <v>10.932651063670283</v>
          </cell>
          <cell r="N172">
            <v>10.949911698051121</v>
          </cell>
          <cell r="O172">
            <v>10.277124840280283</v>
          </cell>
          <cell r="P172">
            <v>10.353982821754787</v>
          </cell>
          <cell r="Q172">
            <v>9.9066712130670957</v>
          </cell>
          <cell r="R172">
            <v>9.4712507206460703</v>
          </cell>
          <cell r="S172">
            <v>9.0970299865888506</v>
          </cell>
          <cell r="T172">
            <v>8.6170696382937226</v>
          </cell>
          <cell r="U172">
            <v>8.7565025816793032</v>
          </cell>
          <cell r="V172">
            <v>8.8895137931989581</v>
          </cell>
          <cell r="W172">
            <v>9.1776444393655527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gdp per capita"/>
      <sheetName val="Chart"/>
    </sheetNames>
    <sheetDataSet>
      <sheetData sheetId="0">
        <row r="10">
          <cell r="A10" t="str">
            <v>T-3</v>
          </cell>
          <cell r="B10">
            <v>1.5926763415336609E-2</v>
          </cell>
          <cell r="C10">
            <v>-9.3664797022938728E-3</v>
          </cell>
        </row>
        <row r="11">
          <cell r="B11">
            <v>-1.9190225750207901E-2</v>
          </cell>
          <cell r="C11">
            <v>-1.2981642968952656E-2</v>
          </cell>
        </row>
        <row r="12">
          <cell r="B12">
            <v>0</v>
          </cell>
          <cell r="C12">
            <v>0</v>
          </cell>
        </row>
        <row r="13">
          <cell r="B13">
            <v>1.7429530620574951E-2</v>
          </cell>
          <cell r="C13">
            <v>1.1109580285847187E-2</v>
          </cell>
        </row>
        <row r="14">
          <cell r="B14">
            <v>3.6692515015602112E-2</v>
          </cell>
          <cell r="C14">
            <v>1.5604976564645767E-2</v>
          </cell>
        </row>
        <row r="15">
          <cell r="B15">
            <v>4.8910181969404221E-2</v>
          </cell>
          <cell r="C15">
            <v>2.0320279523730278E-2</v>
          </cell>
        </row>
        <row r="16">
          <cell r="B16">
            <v>7.1138873696327209E-2</v>
          </cell>
          <cell r="C16">
            <v>2.4848544970154762E-2</v>
          </cell>
        </row>
        <row r="17">
          <cell r="B17">
            <v>9.5056943595409393E-2</v>
          </cell>
          <cell r="C17">
            <v>2.7324268594384193E-2</v>
          </cell>
        </row>
        <row r="18">
          <cell r="B18">
            <v>0.11231901496648788</v>
          </cell>
          <cell r="C18">
            <v>2.6844333857297897E-2</v>
          </cell>
        </row>
        <row r="19">
          <cell r="B19">
            <v>0.11739107221364975</v>
          </cell>
          <cell r="C19">
            <v>1.1432680301368237E-2</v>
          </cell>
        </row>
        <row r="20">
          <cell r="B20">
            <v>0.13604436814785004</v>
          </cell>
          <cell r="C20">
            <v>2.3321254178881645E-2</v>
          </cell>
        </row>
        <row r="21">
          <cell r="B21">
            <v>0.142154261469841</v>
          </cell>
          <cell r="C21">
            <v>5.6782122701406479E-3</v>
          </cell>
        </row>
        <row r="22">
          <cell r="B22">
            <v>0.15719977021217346</v>
          </cell>
          <cell r="C22">
            <v>-1.2690698495134711E-3</v>
          </cell>
        </row>
        <row r="23">
          <cell r="B23">
            <v>0.16072225570678711</v>
          </cell>
          <cell r="C23">
            <v>-4.7513372264802456E-3</v>
          </cell>
        </row>
      </sheetData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umpup analysis (2)"/>
      <sheetName val="Rumpup analysis"/>
      <sheetName val="All 4 Indicators"/>
      <sheetName val="Tax"/>
      <sheetName val="successul_tax_full_data"/>
      <sheetName val="unsuccessul_tax_data"/>
      <sheetName val="firstcross_lgdp_full_data"/>
      <sheetName val="Lgdppercap_chart"/>
      <sheetName val="successul_lgdp_full_data"/>
      <sheetName val="Governance"/>
      <sheetName val="successul_z_bci_bci_full_data"/>
      <sheetName val="unsuccessul_z_bci_bci_data"/>
      <sheetName val="Financial Development"/>
      <sheetName val="successul_z_FDI_FD_FD_IX_full_d"/>
      <sheetName val="unsuccessul_z_FDI_FD_FD_IX_data"/>
      <sheetName val="Legal Framework"/>
      <sheetName val="successul_z_fi_legp_i_full_data"/>
      <sheetName val="unsuccessul_z_fi_legp_i_data"/>
      <sheetName val="Government Effectiveness"/>
      <sheetName val="successul_z_ge_estimate_i_full_"/>
      <sheetName val="unsuccessul_z_ge_estimate_i_dat"/>
      <sheetName val="unsuccessul_lgdp_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C2" t="str">
            <v>t-10</v>
          </cell>
        </row>
        <row r="3">
          <cell r="C3" t="str">
            <v>t-9</v>
          </cell>
        </row>
        <row r="4">
          <cell r="C4" t="str">
            <v>t-8</v>
          </cell>
        </row>
        <row r="5">
          <cell r="C5" t="str">
            <v>t-7</v>
          </cell>
        </row>
        <row r="6">
          <cell r="C6" t="str">
            <v>t-6</v>
          </cell>
        </row>
        <row r="7">
          <cell r="C7" t="str">
            <v>t-5</v>
          </cell>
        </row>
        <row r="8">
          <cell r="C8" t="str">
            <v>t-4</v>
          </cell>
        </row>
        <row r="9">
          <cell r="C9" t="str">
            <v>t-3</v>
          </cell>
        </row>
        <row r="10">
          <cell r="C10" t="str">
            <v>t-2</v>
          </cell>
        </row>
        <row r="11">
          <cell r="C11" t="str">
            <v>t-1</v>
          </cell>
        </row>
        <row r="12">
          <cell r="C12" t="str">
            <v>t</v>
          </cell>
        </row>
        <row r="13">
          <cell r="C13" t="str">
            <v>t+1</v>
          </cell>
        </row>
        <row r="14">
          <cell r="C14" t="str">
            <v>t+2</v>
          </cell>
        </row>
        <row r="15">
          <cell r="C15" t="str">
            <v>t+3</v>
          </cell>
        </row>
        <row r="16">
          <cell r="C16" t="str">
            <v>t+4</v>
          </cell>
        </row>
        <row r="17">
          <cell r="C17" t="str">
            <v>t+5</v>
          </cell>
        </row>
        <row r="18">
          <cell r="C18" t="str">
            <v>t+6</v>
          </cell>
        </row>
        <row r="19">
          <cell r="C19" t="str">
            <v>t+7</v>
          </cell>
        </row>
        <row r="20">
          <cell r="C20" t="str">
            <v>t+8</v>
          </cell>
        </row>
        <row r="21">
          <cell r="C21" t="str">
            <v>t+9</v>
          </cell>
        </row>
        <row r="22">
          <cell r="C22" t="str">
            <v>t+10</v>
          </cell>
        </row>
        <row r="23">
          <cell r="C23" t="str">
            <v>t+11</v>
          </cell>
        </row>
        <row r="24">
          <cell r="C24" t="str">
            <v>t+12</v>
          </cell>
        </row>
        <row r="25">
          <cell r="C25" t="str">
            <v>t+13</v>
          </cell>
        </row>
        <row r="26">
          <cell r="C26" t="str">
            <v>t+14</v>
          </cell>
        </row>
        <row r="27">
          <cell r="C27" t="str">
            <v>t+15</v>
          </cell>
        </row>
      </sheetData>
      <sheetData sheetId="13">
        <row r="1">
          <cell r="C1" t="str">
            <v>period</v>
          </cell>
          <cell r="D1" t="str">
            <v>betat1</v>
          </cell>
        </row>
        <row r="2">
          <cell r="C2">
            <v>-11</v>
          </cell>
          <cell r="D2">
            <v>-2.9678104445338249E-2</v>
          </cell>
        </row>
        <row r="3">
          <cell r="C3">
            <v>-10</v>
          </cell>
          <cell r="D3">
            <v>-4.1152086108922958E-2</v>
          </cell>
        </row>
        <row r="4">
          <cell r="C4">
            <v>-9</v>
          </cell>
          <cell r="D4">
            <v>-4.9625232815742493E-2</v>
          </cell>
        </row>
        <row r="5">
          <cell r="C5">
            <v>-8</v>
          </cell>
          <cell r="D5">
            <v>-1.8541883677244186E-2</v>
          </cell>
        </row>
        <row r="6">
          <cell r="C6">
            <v>-7</v>
          </cell>
          <cell r="D6">
            <v>-3.165590763092041E-2</v>
          </cell>
        </row>
        <row r="7">
          <cell r="C7">
            <v>-6</v>
          </cell>
          <cell r="D7">
            <v>-4.6275041997432709E-2</v>
          </cell>
        </row>
        <row r="8">
          <cell r="C8">
            <v>-5</v>
          </cell>
          <cell r="D8">
            <v>-3.7476301193237305E-2</v>
          </cell>
        </row>
        <row r="9">
          <cell r="C9">
            <v>-4</v>
          </cell>
          <cell r="D9">
            <v>-2.0741909742355347E-2</v>
          </cell>
        </row>
        <row r="10">
          <cell r="C10">
            <v>-3</v>
          </cell>
          <cell r="D10">
            <v>-5.4826650768518448E-2</v>
          </cell>
        </row>
        <row r="11">
          <cell r="C11">
            <v>-2</v>
          </cell>
          <cell r="D11">
            <v>-4.0613207966089249E-2</v>
          </cell>
        </row>
        <row r="12">
          <cell r="C12">
            <v>-1</v>
          </cell>
          <cell r="D12">
            <v>0</v>
          </cell>
        </row>
        <row r="13">
          <cell r="C13">
            <v>0</v>
          </cell>
          <cell r="D13">
            <v>3.2505534589290619E-2</v>
          </cell>
        </row>
        <row r="14">
          <cell r="C14">
            <v>1</v>
          </cell>
          <cell r="D14">
            <v>2.0419403910636902E-2</v>
          </cell>
        </row>
        <row r="15">
          <cell r="C15">
            <v>2</v>
          </cell>
          <cell r="D15">
            <v>5.3825587034225464E-2</v>
          </cell>
        </row>
        <row r="16">
          <cell r="C16">
            <v>3</v>
          </cell>
          <cell r="D16">
            <v>6.0656256973743439E-2</v>
          </cell>
        </row>
        <row r="17">
          <cell r="C17">
            <v>4</v>
          </cell>
          <cell r="D17">
            <v>7.025311142206192E-2</v>
          </cell>
        </row>
        <row r="18">
          <cell r="C18">
            <v>5</v>
          </cell>
          <cell r="D18">
            <v>8.2143038511276245E-2</v>
          </cell>
        </row>
        <row r="19">
          <cell r="C19">
            <v>6</v>
          </cell>
          <cell r="D19">
            <v>0.10561078786849976</v>
          </cell>
        </row>
        <row r="20">
          <cell r="C20">
            <v>7</v>
          </cell>
          <cell r="D20">
            <v>9.9167011678218842E-2</v>
          </cell>
        </row>
        <row r="21">
          <cell r="C21">
            <v>8</v>
          </cell>
          <cell r="D21">
            <v>0.1082366555929184</v>
          </cell>
        </row>
        <row r="22">
          <cell r="C22">
            <v>9</v>
          </cell>
          <cell r="D22">
            <v>0.14347992837429047</v>
          </cell>
        </row>
        <row r="23">
          <cell r="C23">
            <v>10</v>
          </cell>
          <cell r="D23">
            <v>0.16438309848308563</v>
          </cell>
        </row>
        <row r="24">
          <cell r="C24">
            <v>11</v>
          </cell>
          <cell r="D24">
            <v>0.16209873557090759</v>
          </cell>
        </row>
        <row r="25">
          <cell r="C25">
            <v>12</v>
          </cell>
          <cell r="D25">
            <v>0.21957620978355408</v>
          </cell>
        </row>
        <row r="26">
          <cell r="C26">
            <v>13</v>
          </cell>
          <cell r="D26">
            <v>0.24105454981327057</v>
          </cell>
        </row>
        <row r="27">
          <cell r="C27">
            <v>14</v>
          </cell>
          <cell r="D27">
            <v>0.25443947315216064</v>
          </cell>
        </row>
        <row r="28">
          <cell r="C28">
            <v>15</v>
          </cell>
          <cell r="D28">
            <v>0.2714841365814209</v>
          </cell>
        </row>
      </sheetData>
      <sheetData sheetId="14">
        <row r="1">
          <cell r="C1" t="str">
            <v>period</v>
          </cell>
          <cell r="D1" t="str">
            <v>betat_u1</v>
          </cell>
        </row>
        <row r="2">
          <cell r="C2">
            <v>-11</v>
          </cell>
          <cell r="D2">
            <v>0.16453909873962402</v>
          </cell>
        </row>
        <row r="3">
          <cell r="C3">
            <v>-10</v>
          </cell>
          <cell r="D3">
            <v>9.7479335963726044E-2</v>
          </cell>
        </row>
        <row r="4">
          <cell r="C4">
            <v>-9</v>
          </cell>
          <cell r="D4">
            <v>7.3659487068653107E-2</v>
          </cell>
        </row>
        <row r="5">
          <cell r="C5">
            <v>-8</v>
          </cell>
          <cell r="D5">
            <v>5.1881991326808929E-2</v>
          </cell>
        </row>
        <row r="6">
          <cell r="C6">
            <v>-7</v>
          </cell>
          <cell r="D6">
            <v>5.3778115659952164E-2</v>
          </cell>
        </row>
        <row r="7">
          <cell r="C7">
            <v>-6</v>
          </cell>
          <cell r="D7">
            <v>6.7596569657325745E-2</v>
          </cell>
        </row>
        <row r="8">
          <cell r="C8">
            <v>-5</v>
          </cell>
          <cell r="D8">
            <v>6.558140367269516E-2</v>
          </cell>
        </row>
        <row r="9">
          <cell r="C9">
            <v>-4</v>
          </cell>
          <cell r="D9">
            <v>6.4269796013832092E-2</v>
          </cell>
        </row>
        <row r="10">
          <cell r="C10">
            <v>-3</v>
          </cell>
          <cell r="D10">
            <v>3.3218942582607269E-2</v>
          </cell>
        </row>
        <row r="11">
          <cell r="C11">
            <v>-2</v>
          </cell>
          <cell r="D11">
            <v>8.6620673537254333E-3</v>
          </cell>
        </row>
        <row r="12">
          <cell r="C12">
            <v>-1</v>
          </cell>
          <cell r="D12">
            <v>0</v>
          </cell>
        </row>
        <row r="13">
          <cell r="C13">
            <v>0</v>
          </cell>
          <cell r="D13">
            <v>8.1444690003991127E-3</v>
          </cell>
        </row>
        <row r="14">
          <cell r="C14">
            <v>1</v>
          </cell>
          <cell r="D14">
            <v>-6.4884857274591923E-3</v>
          </cell>
        </row>
        <row r="15">
          <cell r="C15">
            <v>2</v>
          </cell>
          <cell r="D15">
            <v>2.9341341927647591E-2</v>
          </cell>
        </row>
        <row r="16">
          <cell r="C16">
            <v>3</v>
          </cell>
          <cell r="D16">
            <v>2.6400547474622726E-2</v>
          </cell>
        </row>
        <row r="17">
          <cell r="C17">
            <v>4</v>
          </cell>
          <cell r="D17">
            <v>1.2423048028722405E-3</v>
          </cell>
        </row>
        <row r="18">
          <cell r="C18">
            <v>5</v>
          </cell>
          <cell r="D18">
            <v>-3.3746418921509758E-6</v>
          </cell>
        </row>
        <row r="19">
          <cell r="C19">
            <v>6</v>
          </cell>
          <cell r="D19">
            <v>-2.9874863103032112E-3</v>
          </cell>
        </row>
        <row r="20">
          <cell r="C20">
            <v>7</v>
          </cell>
          <cell r="D20">
            <v>5.2676621824502945E-2</v>
          </cell>
        </row>
        <row r="21">
          <cell r="C21">
            <v>8</v>
          </cell>
          <cell r="D21">
            <v>4.0218714624643326E-2</v>
          </cell>
        </row>
        <row r="22">
          <cell r="C22">
            <v>9</v>
          </cell>
          <cell r="D22">
            <v>5.763547495007515E-2</v>
          </cell>
        </row>
        <row r="23">
          <cell r="C23">
            <v>10</v>
          </cell>
          <cell r="D23">
            <v>4.8454653471708298E-2</v>
          </cell>
        </row>
        <row r="24">
          <cell r="C24">
            <v>11</v>
          </cell>
          <cell r="D24">
            <v>3.3273186534643173E-2</v>
          </cell>
        </row>
        <row r="25">
          <cell r="C25">
            <v>12</v>
          </cell>
          <cell r="D25">
            <v>2.6554616168141365E-2</v>
          </cell>
        </row>
        <row r="26">
          <cell r="C26">
            <v>13</v>
          </cell>
          <cell r="D26">
            <v>4.8920392990112305E-2</v>
          </cell>
        </row>
        <row r="27">
          <cell r="C27">
            <v>14</v>
          </cell>
          <cell r="D27">
            <v>3.9573859423398972E-2</v>
          </cell>
        </row>
        <row r="28">
          <cell r="C28">
            <v>15</v>
          </cell>
          <cell r="D28">
            <v>6.2068354338407516E-2</v>
          </cell>
        </row>
      </sheetData>
      <sheetData sheetId="15"/>
      <sheetData sheetId="16"/>
      <sheetData sheetId="17"/>
      <sheetData sheetId="18"/>
      <sheetData sheetId="19">
        <row r="1">
          <cell r="C1" t="str">
            <v>period</v>
          </cell>
          <cell r="D1" t="str">
            <v>betat1</v>
          </cell>
        </row>
        <row r="2">
          <cell r="C2">
            <v>-11</v>
          </cell>
          <cell r="D2">
            <v>3.8388285785913467E-2</v>
          </cell>
        </row>
        <row r="3">
          <cell r="C3">
            <v>-10</v>
          </cell>
          <cell r="D3">
            <v>3.5636957734823227E-2</v>
          </cell>
        </row>
        <row r="4">
          <cell r="C4">
            <v>-9</v>
          </cell>
          <cell r="D4">
            <v>-3.4641693346202374E-3</v>
          </cell>
        </row>
        <row r="5">
          <cell r="C5">
            <v>-8</v>
          </cell>
          <cell r="D5">
            <v>-8.9033842086791992E-2</v>
          </cell>
        </row>
        <row r="6">
          <cell r="C6">
            <v>-7</v>
          </cell>
          <cell r="D6">
            <v>-0.12927053868770599</v>
          </cell>
        </row>
        <row r="7">
          <cell r="C7">
            <v>-6</v>
          </cell>
          <cell r="D7">
            <v>-0.16414646804332733</v>
          </cell>
        </row>
        <row r="8">
          <cell r="C8">
            <v>-5</v>
          </cell>
          <cell r="D8">
            <v>-4.3577495962381363E-2</v>
          </cell>
        </row>
        <row r="9">
          <cell r="C9">
            <v>-4</v>
          </cell>
          <cell r="D9">
            <v>-2.5435687974095345E-2</v>
          </cell>
        </row>
        <row r="10">
          <cell r="C10">
            <v>-3</v>
          </cell>
          <cell r="D10">
            <v>6.7732012830674648E-3</v>
          </cell>
        </row>
        <row r="11">
          <cell r="C11">
            <v>-2</v>
          </cell>
          <cell r="D11">
            <v>5.1550518721342087E-2</v>
          </cell>
        </row>
        <row r="12">
          <cell r="C12">
            <v>-1</v>
          </cell>
          <cell r="D12">
            <v>0</v>
          </cell>
        </row>
        <row r="13">
          <cell r="C13">
            <v>0</v>
          </cell>
          <cell r="D13">
            <v>4.4917207211256027E-2</v>
          </cell>
        </row>
        <row r="14">
          <cell r="C14">
            <v>1</v>
          </cell>
          <cell r="D14">
            <v>5.3137637674808502E-2</v>
          </cell>
        </row>
        <row r="15">
          <cell r="C15">
            <v>2</v>
          </cell>
          <cell r="D15">
            <v>7.2930417954921722E-2</v>
          </cell>
        </row>
        <row r="16">
          <cell r="C16">
            <v>3</v>
          </cell>
          <cell r="D16">
            <v>0.1233958825469017</v>
          </cell>
        </row>
        <row r="17">
          <cell r="C17">
            <v>4</v>
          </cell>
          <cell r="D17">
            <v>0.15653367340564728</v>
          </cell>
        </row>
        <row r="18">
          <cell r="C18">
            <v>5</v>
          </cell>
          <cell r="D18">
            <v>0.19852173328399658</v>
          </cell>
        </row>
        <row r="19">
          <cell r="C19">
            <v>6</v>
          </cell>
          <cell r="D19">
            <v>0.26522666215896606</v>
          </cell>
        </row>
        <row r="20">
          <cell r="C20">
            <v>7</v>
          </cell>
          <cell r="D20">
            <v>0.25742423534393311</v>
          </cell>
        </row>
        <row r="21">
          <cell r="C21">
            <v>8</v>
          </cell>
          <cell r="D21">
            <v>0.29374709725379944</v>
          </cell>
        </row>
        <row r="22">
          <cell r="C22">
            <v>9</v>
          </cell>
          <cell r="D22">
            <v>0.33386585116386414</v>
          </cell>
        </row>
        <row r="23">
          <cell r="C23">
            <v>10</v>
          </cell>
          <cell r="D23">
            <v>0.39167436957359314</v>
          </cell>
        </row>
        <row r="24">
          <cell r="C24">
            <v>11</v>
          </cell>
          <cell r="D24">
            <v>0.50264877080917358</v>
          </cell>
        </row>
        <row r="25">
          <cell r="C25">
            <v>12</v>
          </cell>
          <cell r="D25">
            <v>0.52430897951126099</v>
          </cell>
        </row>
        <row r="26">
          <cell r="C26">
            <v>13</v>
          </cell>
          <cell r="D26">
            <v>0.62671291828155518</v>
          </cell>
        </row>
        <row r="27">
          <cell r="C27">
            <v>14</v>
          </cell>
          <cell r="D27">
            <v>0.50805985927581787</v>
          </cell>
        </row>
        <row r="28">
          <cell r="C28">
            <v>15</v>
          </cell>
          <cell r="D28">
            <v>0.53060561418533325</v>
          </cell>
        </row>
      </sheetData>
      <sheetData sheetId="20">
        <row r="1">
          <cell r="C1" t="str">
            <v>period</v>
          </cell>
          <cell r="D1" t="str">
            <v>betat_u1</v>
          </cell>
        </row>
        <row r="2">
          <cell r="C2">
            <v>-11</v>
          </cell>
          <cell r="D2">
            <v>0.14730417728424072</v>
          </cell>
        </row>
        <row r="3">
          <cell r="C3">
            <v>-10</v>
          </cell>
          <cell r="D3">
            <v>0.15593250095844269</v>
          </cell>
        </row>
        <row r="4">
          <cell r="C4">
            <v>-9</v>
          </cell>
          <cell r="D4">
            <v>0.16365483403205872</v>
          </cell>
        </row>
        <row r="5">
          <cell r="C5">
            <v>-8</v>
          </cell>
          <cell r="D5">
            <v>0.14009831845760345</v>
          </cell>
        </row>
        <row r="6">
          <cell r="C6">
            <v>-7</v>
          </cell>
          <cell r="D6">
            <v>6.4204402267932892E-2</v>
          </cell>
        </row>
        <row r="7">
          <cell r="C7">
            <v>-6</v>
          </cell>
          <cell r="D7">
            <v>4.3896153569221497E-2</v>
          </cell>
        </row>
        <row r="8">
          <cell r="C8">
            <v>-5</v>
          </cell>
          <cell r="D8">
            <v>3.4839469939470291E-2</v>
          </cell>
        </row>
        <row r="9">
          <cell r="C9">
            <v>-4</v>
          </cell>
          <cell r="D9">
            <v>8.181937038898468E-2</v>
          </cell>
        </row>
        <row r="10">
          <cell r="C10">
            <v>-3</v>
          </cell>
          <cell r="D10">
            <v>9.5559976994991302E-2</v>
          </cell>
        </row>
        <row r="11">
          <cell r="C11">
            <v>-2</v>
          </cell>
          <cell r="D11">
            <v>4.7153249382972717E-2</v>
          </cell>
        </row>
        <row r="12">
          <cell r="C12">
            <v>-1</v>
          </cell>
          <cell r="D12">
            <v>0</v>
          </cell>
        </row>
        <row r="13">
          <cell r="C13">
            <v>0</v>
          </cell>
          <cell r="D13">
            <v>-5.7870399206876755E-2</v>
          </cell>
        </row>
        <row r="14">
          <cell r="C14">
            <v>1</v>
          </cell>
          <cell r="D14">
            <v>-4.3317932635545731E-2</v>
          </cell>
        </row>
        <row r="15">
          <cell r="C15">
            <v>2</v>
          </cell>
          <cell r="D15">
            <v>-2.2053666412830353E-2</v>
          </cell>
        </row>
        <row r="16">
          <cell r="C16">
            <v>3</v>
          </cell>
          <cell r="D16">
            <v>-5.035600159317255E-3</v>
          </cell>
        </row>
        <row r="17">
          <cell r="C17">
            <v>4</v>
          </cell>
          <cell r="D17">
            <v>-3.5872321575880051E-2</v>
          </cell>
        </row>
        <row r="18">
          <cell r="C18">
            <v>5</v>
          </cell>
          <cell r="D18">
            <v>-6.7904628813266754E-2</v>
          </cell>
        </row>
        <row r="19">
          <cell r="C19">
            <v>6</v>
          </cell>
          <cell r="D19">
            <v>-1.4840376563370228E-2</v>
          </cell>
        </row>
        <row r="20">
          <cell r="C20">
            <v>7</v>
          </cell>
          <cell r="D20">
            <v>1.1928370222449303E-2</v>
          </cell>
        </row>
        <row r="21">
          <cell r="C21">
            <v>8</v>
          </cell>
          <cell r="D21">
            <v>4.2866989970207214E-2</v>
          </cell>
        </row>
        <row r="22">
          <cell r="C22">
            <v>9</v>
          </cell>
          <cell r="D22">
            <v>2.1472200751304626E-2</v>
          </cell>
        </row>
        <row r="23">
          <cell r="C23">
            <v>10</v>
          </cell>
          <cell r="D23">
            <v>7.9435169696807861E-2</v>
          </cell>
        </row>
        <row r="24">
          <cell r="C24">
            <v>11</v>
          </cell>
          <cell r="D24">
            <v>0.11701136827468872</v>
          </cell>
        </row>
        <row r="25">
          <cell r="C25">
            <v>12</v>
          </cell>
          <cell r="D25">
            <v>6.8985559046268463E-2</v>
          </cell>
        </row>
        <row r="26">
          <cell r="C26">
            <v>13</v>
          </cell>
          <cell r="D26">
            <v>0.12725433707237244</v>
          </cell>
        </row>
        <row r="27">
          <cell r="C27">
            <v>14</v>
          </cell>
          <cell r="D27">
            <v>0.2290547788143158</v>
          </cell>
        </row>
        <row r="28">
          <cell r="C28">
            <v>15</v>
          </cell>
          <cell r="D28">
            <v>0.15111471712589264</v>
          </cell>
        </row>
      </sheetData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IMF Colors V2">
    <a:dk1>
      <a:srgbClr val="000000"/>
    </a:dk1>
    <a:lt1>
      <a:srgbClr val="FFFFFF"/>
    </a:lt1>
    <a:dk2>
      <a:srgbClr val="004C97"/>
    </a:dk2>
    <a:lt2>
      <a:srgbClr val="CAEDFE"/>
    </a:lt2>
    <a:accent1>
      <a:srgbClr val="009CDE"/>
    </a:accent1>
    <a:accent2>
      <a:srgbClr val="F2A900"/>
    </a:accent2>
    <a:accent3>
      <a:srgbClr val="8031A7"/>
    </a:accent3>
    <a:accent4>
      <a:srgbClr val="DA291C"/>
    </a:accent4>
    <a:accent5>
      <a:srgbClr val="78BE20"/>
    </a:accent5>
    <a:accent6>
      <a:srgbClr val="FF8200"/>
    </a:accent6>
    <a:hlink>
      <a:srgbClr val="009CDE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IMF Colors V2">
    <a:dk1>
      <a:srgbClr val="000000"/>
    </a:dk1>
    <a:lt1>
      <a:srgbClr val="FFFFFF"/>
    </a:lt1>
    <a:dk2>
      <a:srgbClr val="004C97"/>
    </a:dk2>
    <a:lt2>
      <a:srgbClr val="CAEDFE"/>
    </a:lt2>
    <a:accent1>
      <a:srgbClr val="009CDE"/>
    </a:accent1>
    <a:accent2>
      <a:srgbClr val="F2A900"/>
    </a:accent2>
    <a:accent3>
      <a:srgbClr val="8031A7"/>
    </a:accent3>
    <a:accent4>
      <a:srgbClr val="DA291C"/>
    </a:accent4>
    <a:accent5>
      <a:srgbClr val="78BE20"/>
    </a:accent5>
    <a:accent6>
      <a:srgbClr val="FF8200"/>
    </a:accent6>
    <a:hlink>
      <a:srgbClr val="009CDE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IMF Colors V2">
    <a:dk1>
      <a:srgbClr val="000000"/>
    </a:dk1>
    <a:lt1>
      <a:srgbClr val="FFFFFF"/>
    </a:lt1>
    <a:dk2>
      <a:srgbClr val="004C97"/>
    </a:dk2>
    <a:lt2>
      <a:srgbClr val="CAEDFE"/>
    </a:lt2>
    <a:accent1>
      <a:srgbClr val="009CDE"/>
    </a:accent1>
    <a:accent2>
      <a:srgbClr val="F2A900"/>
    </a:accent2>
    <a:accent3>
      <a:srgbClr val="8031A7"/>
    </a:accent3>
    <a:accent4>
      <a:srgbClr val="DA291C"/>
    </a:accent4>
    <a:accent5>
      <a:srgbClr val="78BE20"/>
    </a:accent5>
    <a:accent6>
      <a:srgbClr val="FF8200"/>
    </a:accent6>
    <a:hlink>
      <a:srgbClr val="009CDE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Fund Standard Colors">
    <a:dk1>
      <a:sysClr val="windowText" lastClr="000000"/>
    </a:dk1>
    <a:lt1>
      <a:sysClr val="window" lastClr="FFFFFF"/>
    </a:lt1>
    <a:dk2>
      <a:srgbClr val="004C97"/>
    </a:dk2>
    <a:lt2>
      <a:srgbClr val="CAEDFE"/>
    </a:lt2>
    <a:accent1>
      <a:srgbClr val="009CDE"/>
    </a:accent1>
    <a:accent2>
      <a:srgbClr val="F2A900"/>
    </a:accent2>
    <a:accent3>
      <a:srgbClr val="8031A7"/>
    </a:accent3>
    <a:accent4>
      <a:srgbClr val="DA291C"/>
    </a:accent4>
    <a:accent5>
      <a:srgbClr val="78BE20"/>
    </a:accent5>
    <a:accent6>
      <a:srgbClr val="FF8200"/>
    </a:accent6>
    <a:hlink>
      <a:srgbClr val="009CDE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Fund Standard Colors">
    <a:dk1>
      <a:sysClr val="windowText" lastClr="000000"/>
    </a:dk1>
    <a:lt1>
      <a:sysClr val="window" lastClr="FFFFFF"/>
    </a:lt1>
    <a:dk2>
      <a:srgbClr val="004C97"/>
    </a:dk2>
    <a:lt2>
      <a:srgbClr val="CAEDFE"/>
    </a:lt2>
    <a:accent1>
      <a:srgbClr val="009CDE"/>
    </a:accent1>
    <a:accent2>
      <a:srgbClr val="F2A900"/>
    </a:accent2>
    <a:accent3>
      <a:srgbClr val="8031A7"/>
    </a:accent3>
    <a:accent4>
      <a:srgbClr val="DA291C"/>
    </a:accent4>
    <a:accent5>
      <a:srgbClr val="78BE20"/>
    </a:accent5>
    <a:accent6>
      <a:srgbClr val="FF8200"/>
    </a:accent6>
    <a:hlink>
      <a:srgbClr val="009CDE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63538-FAE9-4668-A136-C627122F3FB0}">
  <dimension ref="A2:BS121"/>
  <sheetViews>
    <sheetView showGridLines="0" topLeftCell="A25" zoomScale="29" zoomScaleNormal="108" workbookViewId="0">
      <selection activeCell="AL132" sqref="AL132:AL133"/>
    </sheetView>
  </sheetViews>
  <sheetFormatPr defaultColWidth="8.7109375" defaultRowHeight="12.6"/>
  <cols>
    <col min="1" max="1" width="11" style="58" bestFit="1" customWidth="1"/>
    <col min="2" max="2" width="18.42578125" style="58" bestFit="1" customWidth="1"/>
    <col min="3" max="16" width="8.7109375" style="58"/>
    <col min="17" max="17" width="11.140625" style="58" bestFit="1" customWidth="1"/>
    <col min="18" max="16384" width="8.7109375" style="58"/>
  </cols>
  <sheetData>
    <row r="2" spans="1:31" ht="12.95">
      <c r="C2" s="81" t="s">
        <v>0</v>
      </c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</row>
    <row r="3" spans="1:31" ht="12.95">
      <c r="C3" s="59" t="s">
        <v>1</v>
      </c>
      <c r="D3" s="59" t="s">
        <v>2</v>
      </c>
      <c r="E3" s="59" t="s">
        <v>3</v>
      </c>
      <c r="F3" s="59" t="s">
        <v>4</v>
      </c>
      <c r="G3" s="59" t="s">
        <v>5</v>
      </c>
      <c r="H3" s="59" t="s">
        <v>6</v>
      </c>
      <c r="I3" s="59" t="s">
        <v>7</v>
      </c>
      <c r="J3" s="59" t="s">
        <v>8</v>
      </c>
      <c r="K3" s="59" t="s">
        <v>9</v>
      </c>
      <c r="L3" s="59" t="s">
        <v>10</v>
      </c>
      <c r="M3" s="59" t="s">
        <v>11</v>
      </c>
      <c r="N3" s="59" t="s">
        <v>12</v>
      </c>
      <c r="O3" s="59" t="s">
        <v>13</v>
      </c>
      <c r="P3" s="59" t="s">
        <v>14</v>
      </c>
      <c r="R3" s="60" t="str">
        <f>C3</f>
        <v>t-3</v>
      </c>
      <c r="S3" s="60" t="str">
        <f t="shared" ref="S3:AE3" si="0">D3</f>
        <v>t-2</v>
      </c>
      <c r="T3" s="60" t="str">
        <f t="shared" si="0"/>
        <v>t-1</v>
      </c>
      <c r="U3" s="60" t="str">
        <f t="shared" si="0"/>
        <v>t</v>
      </c>
      <c r="V3" s="60" t="str">
        <f t="shared" si="0"/>
        <v>t+1</v>
      </c>
      <c r="W3" s="60" t="str">
        <f t="shared" si="0"/>
        <v>t+2</v>
      </c>
      <c r="X3" s="60" t="str">
        <f t="shared" si="0"/>
        <v>t+3</v>
      </c>
      <c r="Y3" s="60" t="str">
        <f t="shared" si="0"/>
        <v>t+4</v>
      </c>
      <c r="Z3" s="60" t="str">
        <f t="shared" si="0"/>
        <v>t+5</v>
      </c>
      <c r="AA3" s="60" t="str">
        <f t="shared" si="0"/>
        <v>t+6</v>
      </c>
      <c r="AB3" s="60" t="str">
        <f t="shared" si="0"/>
        <v>t+7</v>
      </c>
      <c r="AC3" s="60" t="str">
        <f t="shared" si="0"/>
        <v>t+8</v>
      </c>
      <c r="AD3" s="60" t="str">
        <f t="shared" si="0"/>
        <v>t+9</v>
      </c>
      <c r="AE3" s="60" t="str">
        <f t="shared" si="0"/>
        <v>t+10</v>
      </c>
    </row>
    <row r="4" spans="1:31">
      <c r="A4" s="61" t="s">
        <v>15</v>
      </c>
      <c r="B4" s="58" t="str">
        <f>A4&amp;" Average"</f>
        <v>Long-Lasting Average</v>
      </c>
      <c r="C4" s="62">
        <f>'[7]Final Successful'!J155</f>
        <v>8.4354215618438726</v>
      </c>
      <c r="D4" s="63">
        <f>'[7]Final Successful'!K155</f>
        <v>8.7192859407222354</v>
      </c>
      <c r="E4" s="63">
        <f>'[7]Final Successful'!L155</f>
        <v>9.3968744172382355</v>
      </c>
      <c r="F4" s="63">
        <f>'[7]Final Successful'!M155</f>
        <v>11.346180275783539</v>
      </c>
      <c r="G4" s="63">
        <f>'[7]Final Successful'!N155</f>
        <v>11.714315293464661</v>
      </c>
      <c r="H4" s="63">
        <f>'[7]Final Successful'!O155</f>
        <v>11.694966958656311</v>
      </c>
      <c r="I4" s="63">
        <f>'[7]Final Successful'!P155</f>
        <v>11.83929128941536</v>
      </c>
      <c r="J4" s="63">
        <f>'[7]Final Successful'!Q155</f>
        <v>12.462421113665181</v>
      </c>
      <c r="K4" s="63">
        <f>'[7]Final Successful'!R155</f>
        <v>12.99769947654478</v>
      </c>
      <c r="L4" s="63">
        <f>'[7]Final Successful'!S155</f>
        <v>13.595225840616861</v>
      </c>
      <c r="M4" s="63">
        <f>'[7]Final Successful'!T155</f>
        <v>13.632655334645589</v>
      </c>
      <c r="N4" s="63">
        <f>'[7]Final Successful'!U155</f>
        <v>13.800310913391113</v>
      </c>
      <c r="O4" s="63">
        <f>'[7]Final Successful'!V155</f>
        <v>14.203736910284634</v>
      </c>
      <c r="P4" s="64">
        <f>'[7]Final Successful'!W155</f>
        <v>14.752811767504461</v>
      </c>
      <c r="Q4" s="58" t="s">
        <v>16</v>
      </c>
      <c r="R4" s="58">
        <f>LOG(C4)</f>
        <v>0.92610679141924235</v>
      </c>
      <c r="S4" s="58">
        <f t="shared" ref="S4:AE15" si="1">LOG(D4)</f>
        <v>0.94048092017317142</v>
      </c>
      <c r="T4" s="58">
        <f t="shared" si="1"/>
        <v>0.97298342284716544</v>
      </c>
      <c r="U4" s="58">
        <f t="shared" si="1"/>
        <v>1.0548496796478641</v>
      </c>
      <c r="V4" s="58">
        <f t="shared" si="1"/>
        <v>1.0687169089841653</v>
      </c>
      <c r="W4" s="58">
        <f t="shared" si="1"/>
        <v>1.0679989991512848</v>
      </c>
      <c r="X4" s="58">
        <f t="shared" si="1"/>
        <v>1.0733257059081631</v>
      </c>
      <c r="Y4" s="58">
        <f t="shared" si="1"/>
        <v>1.0956024222719014</v>
      </c>
      <c r="Z4" s="58">
        <f t="shared" si="1"/>
        <v>1.1138664913026082</v>
      </c>
      <c r="AA4" s="58">
        <f t="shared" si="1"/>
        <v>1.1333864263787625</v>
      </c>
      <c r="AB4" s="58">
        <f t="shared" si="1"/>
        <v>1.1345804548712441</v>
      </c>
      <c r="AC4" s="58">
        <f t="shared" si="1"/>
        <v>1.1398888709265298</v>
      </c>
      <c r="AD4" s="58">
        <f t="shared" si="1"/>
        <v>1.1524026194540076</v>
      </c>
      <c r="AE4" s="58">
        <f t="shared" si="1"/>
        <v>1.1688748012453625</v>
      </c>
    </row>
    <row r="5" spans="1:31" hidden="1">
      <c r="A5" s="61"/>
      <c r="B5" s="58" t="s">
        <v>17</v>
      </c>
      <c r="C5" s="58">
        <f>'[7]Final Successful'!AN155</f>
        <v>8.4354215618438708</v>
      </c>
      <c r="D5" s="58">
        <f>'[7]Final Successful'!AO155</f>
        <v>8.7192859407222336</v>
      </c>
      <c r="E5" s="58">
        <f>'[7]Final Successful'!AP155</f>
        <v>9.3968744172382355</v>
      </c>
      <c r="F5" s="58">
        <f>'[7]Final Successful'!AQ155</f>
        <v>11.346180275783539</v>
      </c>
      <c r="G5" s="58">
        <f>'[7]Final Successful'!AR155</f>
        <v>11.714315293464661</v>
      </c>
      <c r="H5" s="58">
        <f>'[7]Final Successful'!AS155</f>
        <v>11.694966958656309</v>
      </c>
      <c r="I5" s="58">
        <f>'[7]Final Successful'!AT155</f>
        <v>11.83929128941536</v>
      </c>
      <c r="J5" s="58">
        <f>'[7]Final Successful'!AU155</f>
        <v>12.462421113665179</v>
      </c>
      <c r="K5" s="58">
        <f>'[7]Final Successful'!AV155</f>
        <v>12.997699476544781</v>
      </c>
      <c r="L5" s="58">
        <f>'[7]Final Successful'!AW155</f>
        <v>13.595225840616861</v>
      </c>
      <c r="M5" s="58">
        <f>'[7]Final Successful'!AX155</f>
        <v>13.632655334645589</v>
      </c>
      <c r="N5" s="58">
        <f>'[7]Final Successful'!AY155</f>
        <v>13.800310913391112</v>
      </c>
      <c r="O5" s="58">
        <f>'[7]Final Successful'!AZ155</f>
        <v>14.203736910284634</v>
      </c>
      <c r="P5" s="58">
        <f>'[7]Final Successful'!BA155</f>
        <v>14.752811767504461</v>
      </c>
    </row>
    <row r="6" spans="1:31" hidden="1">
      <c r="A6" s="61"/>
      <c r="B6" s="58" t="s">
        <v>18</v>
      </c>
      <c r="C6" s="58">
        <f>'[7]Final Successful'!BC155</f>
        <v>8.4354215618438726</v>
      </c>
      <c r="D6" s="58">
        <f>'[7]Final Successful'!BD155</f>
        <v>8.7192859407222372</v>
      </c>
      <c r="E6" s="58">
        <f>'[7]Final Successful'!BE155</f>
        <v>9.3968744172382355</v>
      </c>
      <c r="F6" s="58">
        <f>'[7]Final Successful'!BF155</f>
        <v>11.346180275783539</v>
      </c>
      <c r="G6" s="58">
        <f>'[7]Final Successful'!BG155</f>
        <v>11.71431529346466</v>
      </c>
      <c r="H6" s="58">
        <f>'[7]Final Successful'!BH155</f>
        <v>11.694966958656314</v>
      </c>
      <c r="I6" s="58">
        <f>'[7]Final Successful'!BI155</f>
        <v>11.839291289415359</v>
      </c>
      <c r="J6" s="58">
        <f>'[7]Final Successful'!BJ155</f>
        <v>12.462421113665183</v>
      </c>
      <c r="K6" s="58">
        <f>'[7]Final Successful'!BK155</f>
        <v>12.997699476544778</v>
      </c>
      <c r="L6" s="58">
        <f>'[7]Final Successful'!BL155</f>
        <v>13.595225840616861</v>
      </c>
      <c r="M6" s="58">
        <f>'[7]Final Successful'!BM155</f>
        <v>13.632655334645589</v>
      </c>
      <c r="N6" s="58">
        <f>'[7]Final Successful'!BN155</f>
        <v>13.800310913391115</v>
      </c>
      <c r="O6" s="58">
        <f>'[7]Final Successful'!BO155</f>
        <v>14.203736910284633</v>
      </c>
      <c r="P6" s="58">
        <f>'[7]Final Successful'!BP155</f>
        <v>14.752811767504461</v>
      </c>
    </row>
    <row r="7" spans="1:31" hidden="1">
      <c r="A7" s="61"/>
    </row>
    <row r="8" spans="1:31" hidden="1">
      <c r="A8" s="61"/>
    </row>
    <row r="9" spans="1:31" hidden="1">
      <c r="A9" s="61"/>
    </row>
    <row r="10" spans="1:31" hidden="1">
      <c r="A10" s="61"/>
    </row>
    <row r="11" spans="1:31" hidden="1">
      <c r="A11" s="61"/>
    </row>
    <row r="12" spans="1:31" hidden="1">
      <c r="A12" s="61"/>
    </row>
    <row r="13" spans="1:31" hidden="1">
      <c r="A13" s="61"/>
    </row>
    <row r="14" spans="1:31">
      <c r="A14" s="61" t="s">
        <v>19</v>
      </c>
      <c r="B14" s="58" t="str">
        <f>A14&amp;" Average"</f>
        <v>Short-Lived Average</v>
      </c>
      <c r="C14" s="62">
        <f>'[7]Final Unsuccessful'!J140</f>
        <v>8.3578385066986094</v>
      </c>
      <c r="D14" s="63">
        <f>'[7]Final Unsuccessful'!K140</f>
        <v>8.8623582080558503</v>
      </c>
      <c r="E14" s="63">
        <f>'[7]Final Unsuccessful'!L140</f>
        <v>9.3529173692067467</v>
      </c>
      <c r="F14" s="63">
        <f>'[7]Final Unsuccessful'!M140</f>
        <v>10.992263793945313</v>
      </c>
      <c r="G14" s="63">
        <f>'[7]Final Unsuccessful'!N140</f>
        <v>10.984914461771647</v>
      </c>
      <c r="H14" s="63">
        <f>'[7]Final Unsuccessful'!O140</f>
        <v>10.324653280192408</v>
      </c>
      <c r="I14" s="63">
        <f>'[7]Final Unsuccessful'!P140</f>
        <v>10.069687810437433</v>
      </c>
      <c r="J14" s="63">
        <f>'[7]Final Unsuccessful'!Q140</f>
        <v>9.6699519486262879</v>
      </c>
      <c r="K14" s="63">
        <f>'[7]Final Unsuccessful'!R140</f>
        <v>9.4696388080202301</v>
      </c>
      <c r="L14" s="63">
        <f>'[7]Final Unsuccessful'!S140</f>
        <v>9.234908539673377</v>
      </c>
      <c r="M14" s="63">
        <f>'[7]Final Unsuccessful'!T140</f>
        <v>8.860382778303963</v>
      </c>
      <c r="N14" s="63">
        <f>'[7]Final Unsuccessful'!U140</f>
        <v>8.6566999086311878</v>
      </c>
      <c r="O14" s="63">
        <f>'[7]Final Unsuccessful'!V140</f>
        <v>8.7399506654058179</v>
      </c>
      <c r="P14" s="64">
        <f>'[7]Final Unsuccessful'!W140</f>
        <v>9.222950356347221</v>
      </c>
      <c r="Q14" s="58" t="s">
        <v>20</v>
      </c>
      <c r="R14" s="58">
        <f t="shared" ref="R14:R15" si="2">LOG(C14)</f>
        <v>0.92209397528723769</v>
      </c>
      <c r="S14" s="58">
        <f t="shared" si="1"/>
        <v>0.94754929981859426</v>
      </c>
      <c r="T14" s="58">
        <f t="shared" si="1"/>
        <v>0.97094709747425256</v>
      </c>
      <c r="U14" s="58">
        <f t="shared" si="1"/>
        <v>1.0410871421026779</v>
      </c>
      <c r="V14" s="58">
        <f t="shared" si="1"/>
        <v>1.0407966794699837</v>
      </c>
      <c r="W14" s="58">
        <f t="shared" si="1"/>
        <v>1.0138754762095505</v>
      </c>
      <c r="X14" s="58">
        <f t="shared" si="1"/>
        <v>1.0030160063722844</v>
      </c>
      <c r="Y14" s="58">
        <f t="shared" si="1"/>
        <v>0.98542431601699343</v>
      </c>
      <c r="Z14" s="58">
        <f t="shared" si="1"/>
        <v>0.97633341441243504</v>
      </c>
      <c r="AA14" s="58">
        <f t="shared" si="1"/>
        <v>0.9654325986488258</v>
      </c>
      <c r="AB14" s="58">
        <f t="shared" si="1"/>
        <v>0.94745248429272888</v>
      </c>
      <c r="AC14" s="58">
        <f t="shared" si="1"/>
        <v>0.93735236261553634</v>
      </c>
      <c r="AD14" s="58">
        <f t="shared" si="1"/>
        <v>0.94150898116958714</v>
      </c>
      <c r="AE14" s="58">
        <f t="shared" si="1"/>
        <v>0.96486987100116151</v>
      </c>
    </row>
    <row r="15" spans="1:31">
      <c r="A15" s="65" t="s">
        <v>21</v>
      </c>
      <c r="B15" s="58" t="s">
        <v>22</v>
      </c>
      <c r="C15" s="62">
        <v>10.35</v>
      </c>
      <c r="D15" s="63">
        <v>10.35</v>
      </c>
      <c r="E15" s="63">
        <v>10.35</v>
      </c>
      <c r="F15" s="63">
        <v>10.35</v>
      </c>
      <c r="G15" s="63">
        <v>10.35</v>
      </c>
      <c r="H15" s="63">
        <v>10.35</v>
      </c>
      <c r="I15" s="63">
        <v>10.35</v>
      </c>
      <c r="J15" s="63">
        <v>10.35</v>
      </c>
      <c r="K15" s="63">
        <v>10.35</v>
      </c>
      <c r="L15" s="63">
        <v>10.35</v>
      </c>
      <c r="M15" s="63">
        <v>10.35</v>
      </c>
      <c r="N15" s="63">
        <v>10.35</v>
      </c>
      <c r="O15" s="63">
        <v>10.35</v>
      </c>
      <c r="P15" s="64">
        <v>10.35</v>
      </c>
      <c r="R15" s="58">
        <f t="shared" si="2"/>
        <v>1.0149403497929366</v>
      </c>
      <c r="S15" s="58">
        <f t="shared" si="1"/>
        <v>1.0149403497929366</v>
      </c>
      <c r="T15" s="58">
        <f t="shared" si="1"/>
        <v>1.0149403497929366</v>
      </c>
      <c r="U15" s="58">
        <f t="shared" si="1"/>
        <v>1.0149403497929366</v>
      </c>
      <c r="V15" s="58">
        <f t="shared" si="1"/>
        <v>1.0149403497929366</v>
      </c>
      <c r="W15" s="58">
        <f t="shared" si="1"/>
        <v>1.0149403497929366</v>
      </c>
      <c r="X15" s="58">
        <f t="shared" si="1"/>
        <v>1.0149403497929366</v>
      </c>
      <c r="Y15" s="58">
        <f t="shared" si="1"/>
        <v>1.0149403497929366</v>
      </c>
      <c r="Z15" s="58">
        <f t="shared" si="1"/>
        <v>1.0149403497929366</v>
      </c>
      <c r="AA15" s="58">
        <f t="shared" si="1"/>
        <v>1.0149403497929366</v>
      </c>
      <c r="AB15" s="58">
        <f t="shared" si="1"/>
        <v>1.0149403497929366</v>
      </c>
      <c r="AC15" s="58">
        <f t="shared" si="1"/>
        <v>1.0149403497929366</v>
      </c>
      <c r="AD15" s="58">
        <f t="shared" si="1"/>
        <v>1.0149403497929366</v>
      </c>
      <c r="AE15" s="58">
        <f t="shared" si="1"/>
        <v>1.0149403497929366</v>
      </c>
    </row>
    <row r="16" spans="1:31">
      <c r="A16" s="82" t="s">
        <v>23</v>
      </c>
      <c r="B16" s="58" t="s">
        <v>24</v>
      </c>
      <c r="C16" s="66">
        <f>'[7]Final Successful'!J158</f>
        <v>9.0563065792384734</v>
      </c>
      <c r="D16" s="67">
        <f>'[7]Final Successful'!K158</f>
        <v>9.1662163502634986</v>
      </c>
      <c r="E16" s="67">
        <f>'[7]Final Successful'!L158</f>
        <v>9.6853742219636416</v>
      </c>
      <c r="F16" s="67">
        <f>'[7]Final Successful'!M158</f>
        <v>11.701420444406418</v>
      </c>
      <c r="G16" s="67">
        <f>'[7]Final Successful'!N158</f>
        <v>12.01890756039176</v>
      </c>
      <c r="H16" s="67">
        <f>'[7]Final Successful'!O158</f>
        <v>12.110991803781976</v>
      </c>
      <c r="I16" s="67">
        <f>'[7]Final Successful'!P158</f>
        <v>12.312081347058447</v>
      </c>
      <c r="J16" s="67">
        <f>'[7]Final Successful'!Q158</f>
        <v>13.065737912969029</v>
      </c>
      <c r="K16" s="67">
        <f>'[7]Final Successful'!R158</f>
        <v>13.657106756431705</v>
      </c>
      <c r="L16" s="67">
        <f>'[7]Final Successful'!S158</f>
        <v>14.518487624380395</v>
      </c>
      <c r="M16" s="67">
        <f>'[7]Final Successful'!T158</f>
        <v>14.461773896730689</v>
      </c>
      <c r="N16" s="67">
        <f>'[7]Final Successful'!U158</f>
        <v>14.695247949025527</v>
      </c>
      <c r="O16" s="67">
        <f>'[7]Final Successful'!V158</f>
        <v>15.155739494439572</v>
      </c>
      <c r="P16" s="68">
        <f>'[7]Final Successful'!W158</f>
        <v>16.039109513884977</v>
      </c>
    </row>
    <row r="17" spans="1:71">
      <c r="A17" s="82"/>
      <c r="B17" s="58" t="s">
        <v>25</v>
      </c>
      <c r="C17" s="69">
        <f>'[7]Final Successful'!J159</f>
        <v>7.8145365444492718</v>
      </c>
      <c r="D17" s="58">
        <f>'[7]Final Successful'!K159</f>
        <v>8.2723555311809722</v>
      </c>
      <c r="E17" s="58">
        <f>'[7]Final Successful'!L159</f>
        <v>9.1083746125128293</v>
      </c>
      <c r="F17" s="58">
        <f>'[7]Final Successful'!M159</f>
        <v>10.990940107160659</v>
      </c>
      <c r="G17" s="58">
        <f>'[7]Final Successful'!N159</f>
        <v>11.409723026537563</v>
      </c>
      <c r="H17" s="58">
        <f>'[7]Final Successful'!O159</f>
        <v>11.278942113530645</v>
      </c>
      <c r="I17" s="58">
        <f>'[7]Final Successful'!P159</f>
        <v>11.366501231772274</v>
      </c>
      <c r="J17" s="58">
        <f>'[7]Final Successful'!Q159</f>
        <v>11.859104314361334</v>
      </c>
      <c r="K17" s="58">
        <f>'[7]Final Successful'!R159</f>
        <v>12.338292196657854</v>
      </c>
      <c r="L17" s="58">
        <f>'[7]Final Successful'!S159</f>
        <v>12.671964056853326</v>
      </c>
      <c r="M17" s="58">
        <f>'[7]Final Successful'!T159</f>
        <v>12.80353677256049</v>
      </c>
      <c r="N17" s="58">
        <f>'[7]Final Successful'!U159</f>
        <v>12.9053738777567</v>
      </c>
      <c r="O17" s="58">
        <f>'[7]Final Successful'!V159</f>
        <v>13.251734326129696</v>
      </c>
      <c r="P17" s="70">
        <f>'[7]Final Successful'!W159</f>
        <v>13.466514021123947</v>
      </c>
    </row>
    <row r="18" spans="1:71">
      <c r="A18" s="82"/>
      <c r="B18" s="58" t="s">
        <v>26</v>
      </c>
      <c r="C18" s="69">
        <f>C16-C17</f>
        <v>1.2417700347892016</v>
      </c>
      <c r="D18" s="58">
        <f t="shared" ref="D18:P18" si="3">D16-D17</f>
        <v>0.89386081908252635</v>
      </c>
      <c r="E18" s="58">
        <f t="shared" si="3"/>
        <v>0.5769996094508123</v>
      </c>
      <c r="F18" s="58">
        <f t="shared" si="3"/>
        <v>0.71048033724575888</v>
      </c>
      <c r="G18" s="58">
        <f t="shared" si="3"/>
        <v>0.60918453385419724</v>
      </c>
      <c r="H18" s="58">
        <f t="shared" si="3"/>
        <v>0.83204969025133124</v>
      </c>
      <c r="I18" s="58">
        <f t="shared" si="3"/>
        <v>0.94558011528617314</v>
      </c>
      <c r="J18" s="58">
        <f t="shared" si="3"/>
        <v>1.206633598607695</v>
      </c>
      <c r="K18" s="58">
        <f t="shared" si="3"/>
        <v>1.3188145597738519</v>
      </c>
      <c r="L18" s="58">
        <f t="shared" si="3"/>
        <v>1.8465235675270684</v>
      </c>
      <c r="M18" s="58">
        <f t="shared" si="3"/>
        <v>1.6582371241701992</v>
      </c>
      <c r="N18" s="58">
        <f t="shared" si="3"/>
        <v>1.7898740712688266</v>
      </c>
      <c r="O18" s="58">
        <f t="shared" si="3"/>
        <v>1.904005168309876</v>
      </c>
      <c r="P18" s="70">
        <f t="shared" si="3"/>
        <v>2.5725954927610299</v>
      </c>
    </row>
    <row r="19" spans="1:71">
      <c r="A19" s="82" t="s">
        <v>27</v>
      </c>
      <c r="B19" s="58" t="s">
        <v>24</v>
      </c>
      <c r="C19" s="66">
        <f>'[7]Final Unsuccessful'!J143</f>
        <v>9.0635210597152831</v>
      </c>
      <c r="D19" s="67">
        <f>'[7]Final Unsuccessful'!K143</f>
        <v>9.5554363908371123</v>
      </c>
      <c r="E19" s="67">
        <f>'[7]Final Unsuccessful'!L143</f>
        <v>9.6718002376108263</v>
      </c>
      <c r="F19" s="67">
        <f>'[7]Final Unsuccessful'!M143</f>
        <v>11.274121303962099</v>
      </c>
      <c r="G19" s="67">
        <f>'[7]Final Unsuccessful'!N143</f>
        <v>11.643819574496435</v>
      </c>
      <c r="H19" s="67">
        <f>'[7]Final Unsuccessful'!O143</f>
        <v>10.797311878481374</v>
      </c>
      <c r="I19" s="67">
        <f>'[7]Final Unsuccessful'!P143</f>
        <v>10.702104060269825</v>
      </c>
      <c r="J19" s="67">
        <f>'[7]Final Unsuccessful'!Q143</f>
        <v>10.327628682771602</v>
      </c>
      <c r="K19" s="67">
        <f>'[7]Final Unsuccessful'!R143</f>
        <v>10.115380437223061</v>
      </c>
      <c r="L19" s="67">
        <f>'[7]Final Unsuccessful'!S143</f>
        <v>9.8961075587211109</v>
      </c>
      <c r="M19" s="67">
        <f>'[7]Final Unsuccessful'!T143</f>
        <v>9.5607011691388681</v>
      </c>
      <c r="N19" s="67">
        <f>'[7]Final Unsuccessful'!U143</f>
        <v>9.4359636044354183</v>
      </c>
      <c r="O19" s="67">
        <f>'[7]Final Unsuccessful'!V143</f>
        <v>9.5044174667942158</v>
      </c>
      <c r="P19" s="68">
        <f>'[7]Final Unsuccessful'!W143</f>
        <v>10.082666675517727</v>
      </c>
    </row>
    <row r="20" spans="1:71">
      <c r="A20" s="82"/>
      <c r="B20" s="58" t="s">
        <v>25</v>
      </c>
      <c r="C20" s="69">
        <f>'[7]Final Unsuccessful'!J144</f>
        <v>7.6521559536819357</v>
      </c>
      <c r="D20" s="58">
        <f>'[7]Final Unsuccessful'!K144</f>
        <v>8.1692800252745883</v>
      </c>
      <c r="E20" s="58">
        <f>'[7]Final Unsuccessful'!L144</f>
        <v>9.034034500802667</v>
      </c>
      <c r="F20" s="58">
        <f>'[7]Final Unsuccessful'!M144</f>
        <v>10.710406283928526</v>
      </c>
      <c r="G20" s="58">
        <f>'[7]Final Unsuccessful'!N144</f>
        <v>10.326009349046858</v>
      </c>
      <c r="H20" s="58">
        <f>'[7]Final Unsuccessful'!O144</f>
        <v>9.8519946819034416</v>
      </c>
      <c r="I20" s="58">
        <f>'[7]Final Unsuccessful'!P144</f>
        <v>9.4372715606050406</v>
      </c>
      <c r="J20" s="58">
        <f>'[7]Final Unsuccessful'!Q144</f>
        <v>9.0122752144809741</v>
      </c>
      <c r="K20" s="58">
        <f>'[7]Final Unsuccessful'!R144</f>
        <v>8.8238971788173988</v>
      </c>
      <c r="L20" s="58">
        <f>'[7]Final Unsuccessful'!S144</f>
        <v>8.5737095206256431</v>
      </c>
      <c r="M20" s="58">
        <f>'[7]Final Unsuccessful'!T144</f>
        <v>8.1600643874690579</v>
      </c>
      <c r="N20" s="58">
        <f>'[7]Final Unsuccessful'!U144</f>
        <v>7.8774362128269564</v>
      </c>
      <c r="O20" s="58">
        <f>'[7]Final Unsuccessful'!V144</f>
        <v>7.9754838640174199</v>
      </c>
      <c r="P20" s="70">
        <f>'[7]Final Unsuccessful'!W144</f>
        <v>8.3632340371767153</v>
      </c>
    </row>
    <row r="21" spans="1:71">
      <c r="A21" s="82"/>
      <c r="B21" s="58" t="s">
        <v>26</v>
      </c>
      <c r="C21" s="71">
        <f>C19-C20</f>
        <v>1.4113651060333474</v>
      </c>
      <c r="D21" s="72">
        <f t="shared" ref="D21:P21" si="4">D19-D20</f>
        <v>1.386156365562524</v>
      </c>
      <c r="E21" s="72">
        <f t="shared" si="4"/>
        <v>0.63776573680815929</v>
      </c>
      <c r="F21" s="72">
        <f t="shared" si="4"/>
        <v>0.56371502003357321</v>
      </c>
      <c r="G21" s="72">
        <f t="shared" si="4"/>
        <v>1.3178102254495769</v>
      </c>
      <c r="H21" s="72">
        <f t="shared" si="4"/>
        <v>0.9453171965779319</v>
      </c>
      <c r="I21" s="72">
        <f t="shared" si="4"/>
        <v>1.2648324996647844</v>
      </c>
      <c r="J21" s="72">
        <f t="shared" si="4"/>
        <v>1.3153534682906276</v>
      </c>
      <c r="K21" s="72">
        <f t="shared" si="4"/>
        <v>1.2914832584056626</v>
      </c>
      <c r="L21" s="72">
        <f t="shared" si="4"/>
        <v>1.3223980380954679</v>
      </c>
      <c r="M21" s="72">
        <f t="shared" si="4"/>
        <v>1.4006367816698102</v>
      </c>
      <c r="N21" s="72">
        <f t="shared" si="4"/>
        <v>1.5585273916084619</v>
      </c>
      <c r="O21" s="72">
        <f t="shared" si="4"/>
        <v>1.5289336027767959</v>
      </c>
      <c r="P21" s="73">
        <f t="shared" si="4"/>
        <v>1.7194326383410115</v>
      </c>
      <c r="AW21" s="58" t="s">
        <v>28</v>
      </c>
    </row>
    <row r="22" spans="1:71">
      <c r="B22" s="58" t="s">
        <v>29</v>
      </c>
      <c r="C22" s="58">
        <f>C17-C18</f>
        <v>6.5727665096600703</v>
      </c>
      <c r="D22" s="58">
        <f t="shared" ref="D22:P22" si="5">D17-D18</f>
        <v>7.3784947120984459</v>
      </c>
      <c r="E22" s="58">
        <f t="shared" si="5"/>
        <v>8.531375003062017</v>
      </c>
      <c r="F22" s="58">
        <f t="shared" si="5"/>
        <v>10.2804597699149</v>
      </c>
      <c r="G22" s="58">
        <f t="shared" si="5"/>
        <v>10.800538492683366</v>
      </c>
      <c r="H22" s="58">
        <f t="shared" si="5"/>
        <v>10.446892423279314</v>
      </c>
      <c r="I22" s="58">
        <f t="shared" si="5"/>
        <v>10.420921116486101</v>
      </c>
      <c r="J22" s="58">
        <f t="shared" si="5"/>
        <v>10.652470715753639</v>
      </c>
      <c r="K22" s="58">
        <f t="shared" si="5"/>
        <v>11.019477636884002</v>
      </c>
      <c r="L22" s="58">
        <f t="shared" si="5"/>
        <v>10.825440489326258</v>
      </c>
      <c r="M22" s="58">
        <f t="shared" si="5"/>
        <v>11.14529964839029</v>
      </c>
      <c r="N22" s="58">
        <f t="shared" si="5"/>
        <v>11.115499806487874</v>
      </c>
      <c r="O22" s="58">
        <f t="shared" si="5"/>
        <v>11.347729157819821</v>
      </c>
      <c r="P22" s="58">
        <f t="shared" si="5"/>
        <v>10.893918528362917</v>
      </c>
      <c r="BS22" s="58" t="s">
        <v>0</v>
      </c>
    </row>
    <row r="29" spans="1:71" ht="8.1" customHeight="1"/>
    <row r="30" spans="1:71" hidden="1"/>
    <row r="31" spans="1:71" hidden="1"/>
    <row r="32" spans="1:71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t="171.6" hidden="1" customHeight="1"/>
    <row r="43" hidden="1"/>
    <row r="44" hidden="1"/>
    <row r="45" hidden="1"/>
    <row r="46" hidden="1"/>
    <row r="47" hidden="1"/>
    <row r="49" spans="1:17" ht="12.95">
      <c r="C49" s="81" t="s">
        <v>28</v>
      </c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</row>
    <row r="50" spans="1:17" ht="12.95">
      <c r="C50" s="60" t="s">
        <v>1</v>
      </c>
      <c r="D50" s="60" t="s">
        <v>2</v>
      </c>
      <c r="E50" s="60" t="s">
        <v>3</v>
      </c>
      <c r="F50" s="60" t="s">
        <v>4</v>
      </c>
      <c r="G50" s="60" t="s">
        <v>5</v>
      </c>
      <c r="H50" s="60" t="s">
        <v>6</v>
      </c>
      <c r="I50" s="60" t="s">
        <v>7</v>
      </c>
      <c r="J50" s="60" t="s">
        <v>8</v>
      </c>
      <c r="K50" s="60" t="s">
        <v>9</v>
      </c>
      <c r="L50" s="60" t="s">
        <v>10</v>
      </c>
      <c r="M50" s="60" t="s">
        <v>11</v>
      </c>
      <c r="N50" s="60" t="s">
        <v>12</v>
      </c>
      <c r="O50" s="60" t="s">
        <v>13</v>
      </c>
      <c r="P50" s="60" t="s">
        <v>14</v>
      </c>
    </row>
    <row r="51" spans="1:17">
      <c r="A51" s="58" t="s">
        <v>15</v>
      </c>
      <c r="B51" s="58" t="str">
        <f>A51&amp;" Average"</f>
        <v>Long-Lasting Average</v>
      </c>
      <c r="C51" s="58">
        <f>'[7]Final Successful'!J185</f>
        <v>8.39641401944594</v>
      </c>
      <c r="D51" s="58">
        <f>'[7]Final Successful'!K185</f>
        <v>8.788913456430608</v>
      </c>
      <c r="E51" s="58">
        <f>'[7]Final Successful'!L185</f>
        <v>9.424691748435281</v>
      </c>
      <c r="F51" s="58">
        <f>'[7]Final Successful'!M185</f>
        <v>11.564830802723277</v>
      </c>
      <c r="G51" s="58">
        <f>'[7]Final Successful'!N185</f>
        <v>12.026664991427337</v>
      </c>
      <c r="H51" s="58">
        <f>'[7]Final Successful'!O185</f>
        <v>11.997410104772394</v>
      </c>
      <c r="I51" s="58">
        <f>'[7]Final Successful'!P185</f>
        <v>12.160573720883457</v>
      </c>
      <c r="J51" s="58">
        <f>'[7]Final Successful'!Q185</f>
        <v>12.389215821879993</v>
      </c>
      <c r="K51" s="58">
        <f>'[7]Final Successful'!R185</f>
        <v>12.853300940593373</v>
      </c>
      <c r="L51" s="58">
        <f>'[7]Final Successful'!S185</f>
        <v>13.363947518587979</v>
      </c>
      <c r="M51" s="58">
        <f>'[7]Final Successful'!T185</f>
        <v>13.274058819052955</v>
      </c>
      <c r="N51" s="58">
        <f>'[7]Final Successful'!U185</f>
        <v>13.497562256275524</v>
      </c>
      <c r="O51" s="58">
        <f>'[7]Final Successful'!V185</f>
        <v>13.804043657073976</v>
      </c>
      <c r="P51" s="58">
        <f>'[7]Final Successful'!W185</f>
        <v>14.149820336678244</v>
      </c>
      <c r="Q51" s="58" t="s">
        <v>16</v>
      </c>
    </row>
    <row r="52" spans="1:17" hidden="1">
      <c r="B52" s="58" t="s">
        <v>17</v>
      </c>
    </row>
    <row r="53" spans="1:17" hidden="1">
      <c r="B53" s="58" t="s">
        <v>18</v>
      </c>
    </row>
    <row r="54" spans="1:17" hidden="1"/>
    <row r="55" spans="1:17" hidden="1"/>
    <row r="56" spans="1:17" hidden="1"/>
    <row r="57" spans="1:17" hidden="1"/>
    <row r="58" spans="1:17" hidden="1"/>
    <row r="59" spans="1:17" hidden="1"/>
    <row r="60" spans="1:17" hidden="1"/>
    <row r="61" spans="1:17">
      <c r="A61" s="58" t="s">
        <v>19</v>
      </c>
      <c r="B61" s="58" t="str">
        <f>A61&amp;" Average"</f>
        <v>Short-Lived Average</v>
      </c>
      <c r="C61" s="58">
        <f>'[7]Final Unsuccessful'!J172</f>
        <v>8.2760289544644561</v>
      </c>
      <c r="D61" s="58">
        <f>'[7]Final Unsuccessful'!K172</f>
        <v>8.670106525006501</v>
      </c>
      <c r="E61" s="58">
        <f>'[7]Final Unsuccessful'!L172</f>
        <v>9.3059189008629843</v>
      </c>
      <c r="F61" s="58">
        <f>'[7]Final Unsuccessful'!M172</f>
        <v>10.932651063670283</v>
      </c>
      <c r="G61" s="58">
        <f>'[7]Final Unsuccessful'!N172</f>
        <v>10.949911698051121</v>
      </c>
      <c r="H61" s="58">
        <f>'[7]Final Unsuccessful'!O172</f>
        <v>10.277124840280283</v>
      </c>
      <c r="I61" s="58">
        <f>'[7]Final Unsuccessful'!P172</f>
        <v>10.353982821754787</v>
      </c>
      <c r="J61" s="58">
        <f>'[7]Final Unsuccessful'!Q172</f>
        <v>9.9066712130670957</v>
      </c>
      <c r="K61" s="58">
        <f>'[7]Final Unsuccessful'!R172</f>
        <v>9.4712507206460703</v>
      </c>
      <c r="L61" s="58">
        <f>'[7]Final Unsuccessful'!S172</f>
        <v>9.0970299865888506</v>
      </c>
      <c r="M61" s="58">
        <f>'[7]Final Unsuccessful'!T172</f>
        <v>8.6170696382937226</v>
      </c>
      <c r="N61" s="58">
        <f>'[7]Final Unsuccessful'!U172</f>
        <v>8.7565025816793032</v>
      </c>
      <c r="O61" s="58">
        <f>'[7]Final Unsuccessful'!V172</f>
        <v>8.8895137931989581</v>
      </c>
      <c r="P61" s="58">
        <f>'[7]Final Unsuccessful'!W172</f>
        <v>9.1776444393655527</v>
      </c>
      <c r="Q61" s="58" t="s">
        <v>20</v>
      </c>
    </row>
    <row r="62" spans="1:17">
      <c r="B62" s="58" t="s">
        <v>22</v>
      </c>
      <c r="C62" s="58">
        <v>10.35</v>
      </c>
      <c r="D62" s="58">
        <v>10.35</v>
      </c>
      <c r="E62" s="58">
        <v>10.35</v>
      </c>
      <c r="F62" s="58">
        <v>10.35</v>
      </c>
      <c r="G62" s="58">
        <v>10.35</v>
      </c>
      <c r="H62" s="58">
        <v>10.35</v>
      </c>
      <c r="I62" s="58">
        <v>10.35</v>
      </c>
      <c r="J62" s="58">
        <v>10.35</v>
      </c>
      <c r="K62" s="58">
        <v>10.35</v>
      </c>
      <c r="L62" s="58">
        <v>10.35</v>
      </c>
      <c r="M62" s="58">
        <v>10.35</v>
      </c>
      <c r="N62" s="58">
        <v>10.35</v>
      </c>
      <c r="O62" s="58">
        <v>10.35</v>
      </c>
      <c r="P62" s="58">
        <v>10.35</v>
      </c>
    </row>
    <row r="63" spans="1:17">
      <c r="B63" s="74">
        <v>15</v>
      </c>
      <c r="C63" s="58">
        <v>15</v>
      </c>
      <c r="D63" s="58">
        <v>15</v>
      </c>
      <c r="E63" s="58">
        <v>15</v>
      </c>
      <c r="F63" s="58">
        <v>15</v>
      </c>
      <c r="G63" s="58">
        <v>15</v>
      </c>
      <c r="H63" s="58">
        <v>15</v>
      </c>
      <c r="I63" s="58">
        <v>15</v>
      </c>
      <c r="J63" s="58">
        <v>15</v>
      </c>
      <c r="K63" s="58">
        <v>15</v>
      </c>
      <c r="L63" s="58">
        <v>15</v>
      </c>
      <c r="M63" s="58">
        <v>15</v>
      </c>
      <c r="N63" s="58">
        <v>15</v>
      </c>
      <c r="O63" s="58">
        <v>15</v>
      </c>
      <c r="P63" s="58">
        <v>15</v>
      </c>
    </row>
    <row r="73" spans="27:48" ht="14.45">
      <c r="AA73" s="75"/>
      <c r="AB73" s="75"/>
      <c r="AC73" s="75"/>
      <c r="AD73" s="75"/>
      <c r="AE73" s="75"/>
      <c r="AF73" s="75"/>
      <c r="AG73" s="75"/>
      <c r="AH73" s="75"/>
      <c r="AI73" s="75"/>
      <c r="AJ73" s="75"/>
      <c r="AK73" s="75"/>
      <c r="AL73" s="75"/>
      <c r="AM73" s="75"/>
      <c r="AN73" s="75"/>
      <c r="AO73" s="75"/>
      <c r="AP73" s="75"/>
      <c r="AQ73" s="75"/>
      <c r="AR73" s="75"/>
      <c r="AS73" s="75"/>
      <c r="AT73" s="75"/>
      <c r="AU73" s="75"/>
      <c r="AV73" s="75"/>
    </row>
    <row r="74" spans="27:48" ht="14.45">
      <c r="AA74" s="75"/>
      <c r="AB74" s="75"/>
      <c r="AC74" s="75"/>
      <c r="AD74" s="75"/>
      <c r="AE74" s="75"/>
      <c r="AF74" s="75"/>
      <c r="AG74" s="75"/>
      <c r="AH74" s="75"/>
      <c r="AI74" s="75"/>
      <c r="AJ74" s="75"/>
      <c r="AK74" s="75"/>
      <c r="AL74" s="75"/>
      <c r="AM74" s="75"/>
      <c r="AN74" s="75"/>
      <c r="AO74" s="75"/>
      <c r="AP74" s="75"/>
      <c r="AQ74" s="75"/>
      <c r="AR74" s="75"/>
      <c r="AS74" s="75"/>
      <c r="AT74" s="75"/>
      <c r="AU74" s="75"/>
      <c r="AV74" s="75"/>
    </row>
    <row r="75" spans="27:48" ht="14.45">
      <c r="AA75" s="75"/>
      <c r="AB75" s="75"/>
      <c r="AC75" s="75"/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75"/>
      <c r="AO75" s="75"/>
      <c r="AP75" s="75"/>
      <c r="AQ75" s="75"/>
      <c r="AR75" s="75"/>
      <c r="AS75" s="75"/>
      <c r="AT75" s="75"/>
      <c r="AU75" s="75"/>
      <c r="AV75" s="75"/>
    </row>
    <row r="76" spans="27:48" ht="14.45">
      <c r="AA76" s="75"/>
      <c r="AB76" s="75"/>
      <c r="AC76" s="75"/>
      <c r="AD76" s="75"/>
      <c r="AE76" s="75"/>
      <c r="AF76" s="75"/>
      <c r="AG76" s="75"/>
      <c r="AH76" s="75"/>
      <c r="AI76" s="75"/>
      <c r="AJ76" s="75"/>
      <c r="AK76" s="75"/>
      <c r="AL76" s="75"/>
      <c r="AM76" s="75"/>
      <c r="AN76" s="75"/>
      <c r="AO76" s="75"/>
      <c r="AP76" s="75"/>
      <c r="AQ76" s="75"/>
      <c r="AR76" s="75"/>
      <c r="AS76" s="75"/>
      <c r="AT76" s="75"/>
      <c r="AU76" s="75"/>
      <c r="AV76" s="75"/>
    </row>
    <row r="77" spans="27:48" ht="14.45">
      <c r="AA77" s="75"/>
      <c r="AB77" s="75"/>
      <c r="AC77" s="75"/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75"/>
      <c r="AO77" s="75"/>
      <c r="AP77" s="75"/>
      <c r="AQ77" s="75"/>
      <c r="AR77" s="75"/>
      <c r="AS77" s="75"/>
      <c r="AT77" s="75"/>
      <c r="AU77" s="75"/>
      <c r="AV77" s="75"/>
    </row>
    <row r="78" spans="27:48" ht="14.45">
      <c r="AA78" s="75"/>
      <c r="AB78" s="75"/>
      <c r="AC78" s="75"/>
      <c r="AD78" s="75"/>
      <c r="AE78" s="75"/>
      <c r="AF78" s="75"/>
      <c r="AG78" s="75"/>
      <c r="AH78" s="75"/>
      <c r="AI78" s="75"/>
      <c r="AJ78" s="75"/>
      <c r="AK78" s="75"/>
      <c r="AL78" s="75"/>
      <c r="AM78" s="75"/>
      <c r="AN78" s="75"/>
      <c r="AO78" s="75"/>
      <c r="AP78" s="75"/>
      <c r="AQ78" s="75"/>
      <c r="AR78" s="75"/>
      <c r="AS78" s="75"/>
      <c r="AT78" s="75"/>
      <c r="AU78" s="75"/>
      <c r="AV78" s="75"/>
    </row>
    <row r="79" spans="27:48" ht="14.45"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75"/>
      <c r="AP79" s="75"/>
      <c r="AQ79" s="75"/>
      <c r="AR79" s="75"/>
      <c r="AS79" s="75"/>
      <c r="AT79" s="75"/>
      <c r="AU79" s="75"/>
      <c r="AV79" s="75"/>
    </row>
    <row r="80" spans="27:48" ht="14.45"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75"/>
      <c r="AP80" s="75"/>
      <c r="AQ80" s="75"/>
      <c r="AR80" s="75"/>
      <c r="AS80" s="75"/>
      <c r="AT80" s="75"/>
      <c r="AU80" s="75"/>
      <c r="AV80" s="75"/>
    </row>
    <row r="81" spans="27:48" ht="14.45"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  <c r="AP81" s="75"/>
      <c r="AQ81" s="75"/>
      <c r="AR81" s="75"/>
      <c r="AS81" s="75"/>
      <c r="AT81" s="75"/>
      <c r="AU81" s="75"/>
      <c r="AV81" s="75"/>
    </row>
    <row r="82" spans="27:48" ht="14.45">
      <c r="AA82" s="75"/>
      <c r="AB82" s="75"/>
      <c r="AC82" s="75"/>
      <c r="AD82" s="75"/>
      <c r="AE82" s="75"/>
      <c r="AF82" s="75"/>
      <c r="AG82" s="75"/>
      <c r="AH82" s="75"/>
      <c r="AI82" s="75"/>
      <c r="AJ82" s="75"/>
      <c r="AK82" s="75"/>
      <c r="AL82" s="75"/>
      <c r="AM82" s="75"/>
      <c r="AN82" s="75"/>
      <c r="AO82" s="75"/>
      <c r="AP82" s="75"/>
      <c r="AQ82" s="75"/>
      <c r="AR82" s="75"/>
      <c r="AS82" s="75"/>
      <c r="AT82" s="75"/>
      <c r="AU82" s="75"/>
      <c r="AV82" s="75"/>
    </row>
    <row r="83" spans="27:48" ht="14.45">
      <c r="AA83" s="75"/>
      <c r="AB83" s="75"/>
      <c r="AC83" s="75"/>
      <c r="AD83" s="75"/>
      <c r="AE83" s="75"/>
      <c r="AF83" s="75"/>
      <c r="AG83" s="75"/>
      <c r="AH83" s="75"/>
      <c r="AI83" s="75"/>
      <c r="AJ83" s="75"/>
      <c r="AK83" s="75"/>
      <c r="AL83" s="75"/>
      <c r="AM83" s="75"/>
      <c r="AN83" s="75"/>
      <c r="AO83" s="75"/>
      <c r="AP83" s="75"/>
      <c r="AQ83" s="75"/>
      <c r="AR83" s="75"/>
      <c r="AS83" s="75"/>
      <c r="AT83" s="75"/>
      <c r="AU83" s="75"/>
      <c r="AV83" s="75"/>
    </row>
    <row r="84" spans="27:48" ht="14.45">
      <c r="AA84" s="75"/>
      <c r="AB84" s="75"/>
      <c r="AC84" s="75"/>
      <c r="AD84" s="75"/>
      <c r="AE84" s="75"/>
      <c r="AF84" s="75"/>
      <c r="AG84" s="75"/>
      <c r="AH84" s="75"/>
      <c r="AI84" s="75"/>
      <c r="AJ84" s="75"/>
      <c r="AK84" s="75"/>
      <c r="AL84" s="75"/>
      <c r="AM84" s="75"/>
      <c r="AN84" s="75"/>
      <c r="AO84" s="75"/>
      <c r="AP84" s="75"/>
      <c r="AQ84" s="75"/>
      <c r="AR84" s="75"/>
      <c r="AS84" s="75"/>
      <c r="AT84" s="75"/>
      <c r="AU84" s="75"/>
      <c r="AV84" s="75"/>
    </row>
    <row r="85" spans="27:48" ht="14.45"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5"/>
      <c r="AS85" s="75"/>
      <c r="AT85" s="75"/>
      <c r="AU85" s="75"/>
      <c r="AV85" s="75"/>
    </row>
    <row r="86" spans="27:48" ht="14.45">
      <c r="AA86" s="75"/>
      <c r="AB86" s="75"/>
      <c r="AC86" s="75"/>
      <c r="AD86" s="75"/>
      <c r="AE86" s="75"/>
      <c r="AF86" s="75"/>
      <c r="AG86" s="75"/>
      <c r="AH86" s="75"/>
      <c r="AI86" s="75"/>
      <c r="AJ86" s="75"/>
      <c r="AK86" s="75"/>
      <c r="AL86" s="75"/>
      <c r="AM86" s="75"/>
      <c r="AN86" s="75"/>
      <c r="AO86" s="75"/>
      <c r="AP86" s="75"/>
      <c r="AQ86" s="75"/>
      <c r="AR86" s="75"/>
      <c r="AS86" s="75"/>
      <c r="AT86" s="75"/>
      <c r="AU86" s="75"/>
      <c r="AV86" s="75"/>
    </row>
    <row r="87" spans="27:48" ht="14.45">
      <c r="AA87" s="75"/>
      <c r="AB87" s="75"/>
      <c r="AC87" s="75"/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75"/>
      <c r="AO87" s="75"/>
      <c r="AP87" s="75"/>
      <c r="AQ87" s="75"/>
      <c r="AR87" s="75"/>
      <c r="AS87" s="75"/>
      <c r="AT87" s="75"/>
      <c r="AU87" s="75"/>
      <c r="AV87" s="75"/>
    </row>
    <row r="88" spans="27:48" ht="14.45">
      <c r="AA88" s="75"/>
      <c r="AB88" s="75"/>
      <c r="AC88" s="75"/>
      <c r="AD88" s="75"/>
      <c r="AE88" s="75"/>
      <c r="AF88" s="75"/>
      <c r="AG88" s="75"/>
      <c r="AH88" s="75"/>
      <c r="AI88" s="75"/>
      <c r="AJ88" s="75"/>
      <c r="AK88" s="75"/>
      <c r="AL88" s="75"/>
      <c r="AM88" s="75"/>
      <c r="AN88" s="75"/>
      <c r="AO88" s="75"/>
      <c r="AP88" s="75"/>
      <c r="AQ88" s="75"/>
      <c r="AR88" s="75"/>
      <c r="AS88" s="75"/>
      <c r="AT88" s="75"/>
      <c r="AU88" s="75"/>
      <c r="AV88" s="75"/>
    </row>
    <row r="89" spans="27:48" ht="14.45">
      <c r="AA89" s="75"/>
      <c r="AB89" s="75"/>
      <c r="AC89" s="75"/>
      <c r="AD89" s="75"/>
      <c r="AE89" s="75"/>
      <c r="AF89" s="75"/>
      <c r="AG89" s="75"/>
      <c r="AH89" s="75"/>
      <c r="AI89" s="75"/>
      <c r="AJ89" s="75"/>
      <c r="AK89" s="75"/>
      <c r="AL89" s="75"/>
      <c r="AM89" s="75"/>
      <c r="AN89" s="75"/>
      <c r="AO89" s="75"/>
      <c r="AP89" s="75"/>
      <c r="AQ89" s="75"/>
      <c r="AR89" s="75"/>
      <c r="AS89" s="75"/>
      <c r="AT89" s="75"/>
      <c r="AU89" s="75"/>
      <c r="AV89" s="75"/>
    </row>
    <row r="90" spans="27:48" ht="14.45">
      <c r="AA90" s="75"/>
      <c r="AB90" s="75"/>
      <c r="AC90" s="75"/>
      <c r="AD90" s="75"/>
      <c r="AE90" s="75"/>
      <c r="AF90" s="75"/>
      <c r="AG90" s="75"/>
      <c r="AH90" s="75"/>
      <c r="AI90" s="75"/>
      <c r="AJ90" s="75"/>
      <c r="AK90" s="75"/>
      <c r="AL90" s="75"/>
      <c r="AM90" s="75"/>
      <c r="AN90" s="75"/>
      <c r="AO90" s="75"/>
      <c r="AP90" s="75"/>
      <c r="AQ90" s="75"/>
      <c r="AR90" s="75"/>
      <c r="AS90" s="75"/>
      <c r="AT90" s="75"/>
      <c r="AU90" s="75"/>
      <c r="AV90" s="75"/>
    </row>
    <row r="91" spans="27:48" ht="14.45">
      <c r="AA91" s="75"/>
      <c r="AB91" s="75"/>
      <c r="AC91" s="75"/>
      <c r="AD91" s="75"/>
      <c r="AE91" s="75"/>
      <c r="AF91" s="75"/>
      <c r="AG91" s="75"/>
      <c r="AH91" s="75"/>
      <c r="AI91" s="75"/>
      <c r="AJ91" s="75"/>
      <c r="AK91" s="75"/>
      <c r="AL91" s="75"/>
      <c r="AM91" s="75"/>
      <c r="AN91" s="75"/>
      <c r="AO91" s="75"/>
      <c r="AP91" s="75"/>
      <c r="AQ91" s="75"/>
      <c r="AR91" s="75"/>
      <c r="AS91" s="75"/>
      <c r="AT91" s="75"/>
      <c r="AU91" s="75"/>
      <c r="AV91" s="75"/>
    </row>
    <row r="92" spans="27:48" ht="14.45">
      <c r="AA92" s="75"/>
      <c r="AB92" s="75"/>
      <c r="AC92" s="75"/>
      <c r="AD92" s="75"/>
      <c r="AE92" s="75"/>
      <c r="AF92" s="75"/>
      <c r="AG92" s="75"/>
      <c r="AH92" s="75"/>
      <c r="AI92" s="75"/>
      <c r="AJ92" s="75"/>
      <c r="AK92" s="75"/>
      <c r="AL92" s="75"/>
      <c r="AM92" s="75"/>
      <c r="AN92" s="75"/>
      <c r="AO92" s="75"/>
      <c r="AP92" s="75"/>
      <c r="AQ92" s="75"/>
      <c r="AR92" s="75"/>
      <c r="AS92" s="75"/>
      <c r="AT92" s="75"/>
      <c r="AU92" s="75"/>
      <c r="AV92" s="75"/>
    </row>
    <row r="93" spans="27:48" ht="14.45">
      <c r="AA93" s="75"/>
      <c r="AB93" s="75"/>
      <c r="AC93" s="75"/>
      <c r="AD93" s="75"/>
      <c r="AE93" s="75"/>
      <c r="AF93" s="75"/>
      <c r="AG93" s="75"/>
      <c r="AH93" s="75"/>
      <c r="AI93" s="75"/>
      <c r="AJ93" s="75"/>
      <c r="AK93" s="75"/>
      <c r="AL93" s="75"/>
      <c r="AM93" s="75"/>
      <c r="AN93" s="75"/>
      <c r="AO93" s="75"/>
      <c r="AP93" s="75"/>
      <c r="AQ93" s="75"/>
      <c r="AR93" s="75"/>
      <c r="AS93" s="75"/>
      <c r="AT93" s="75"/>
      <c r="AU93" s="75"/>
      <c r="AV93" s="75"/>
    </row>
    <row r="94" spans="27:48" ht="14.45">
      <c r="AA94" s="75"/>
      <c r="AB94" s="75"/>
      <c r="AC94" s="75"/>
      <c r="AD94" s="75"/>
      <c r="AE94" s="75"/>
      <c r="AF94" s="75"/>
      <c r="AG94" s="75"/>
      <c r="AH94" s="75"/>
      <c r="AI94" s="75"/>
      <c r="AJ94" s="75"/>
      <c r="AK94" s="75"/>
      <c r="AL94" s="75"/>
      <c r="AM94" s="75"/>
      <c r="AN94" s="75"/>
      <c r="AO94" s="75"/>
      <c r="AP94" s="75"/>
      <c r="AQ94" s="75"/>
      <c r="AR94" s="75"/>
      <c r="AS94" s="75"/>
      <c r="AT94" s="75"/>
      <c r="AU94" s="75"/>
      <c r="AV94" s="75"/>
    </row>
    <row r="95" spans="27:48" ht="14.45">
      <c r="AA95" s="75"/>
      <c r="AB95" s="75"/>
      <c r="AC95" s="75"/>
      <c r="AD95" s="75"/>
      <c r="AE95" s="75"/>
      <c r="AF95" s="75"/>
      <c r="AG95" s="75"/>
      <c r="AH95" s="75"/>
      <c r="AI95" s="75"/>
      <c r="AJ95" s="75"/>
      <c r="AK95" s="75"/>
      <c r="AL95" s="75"/>
      <c r="AM95" s="75"/>
      <c r="AN95" s="75"/>
      <c r="AO95" s="75"/>
      <c r="AP95" s="75"/>
      <c r="AQ95" s="75"/>
      <c r="AR95" s="75"/>
      <c r="AS95" s="75"/>
      <c r="AT95" s="75"/>
      <c r="AU95" s="75"/>
      <c r="AV95" s="75"/>
    </row>
    <row r="96" spans="27:48" ht="14.45">
      <c r="AA96" s="75"/>
      <c r="AB96" s="75"/>
      <c r="AC96" s="75"/>
      <c r="AD96" s="75"/>
      <c r="AE96" s="75"/>
      <c r="AF96" s="75"/>
      <c r="AG96" s="75"/>
      <c r="AH96" s="75"/>
      <c r="AI96" s="75"/>
      <c r="AJ96" s="75"/>
      <c r="AK96" s="75"/>
      <c r="AL96" s="75"/>
      <c r="AM96" s="75"/>
      <c r="AN96" s="75"/>
      <c r="AO96" s="75"/>
      <c r="AP96" s="75"/>
      <c r="AQ96" s="75"/>
      <c r="AR96" s="75"/>
      <c r="AS96" s="75"/>
      <c r="AT96" s="75"/>
      <c r="AU96" s="75"/>
      <c r="AV96" s="75"/>
    </row>
    <row r="97" spans="27:48" ht="14.45">
      <c r="AA97" s="75"/>
      <c r="AB97" s="75"/>
      <c r="AC97" s="75"/>
      <c r="AD97" s="75"/>
      <c r="AE97" s="75"/>
      <c r="AF97" s="75"/>
      <c r="AG97" s="75"/>
      <c r="AH97" s="75"/>
      <c r="AI97" s="75"/>
      <c r="AJ97" s="75"/>
      <c r="AK97" s="75"/>
      <c r="AL97" s="75"/>
      <c r="AM97" s="75"/>
      <c r="AN97" s="75"/>
      <c r="AO97" s="75"/>
      <c r="AP97" s="75"/>
      <c r="AQ97" s="75"/>
      <c r="AR97" s="75"/>
      <c r="AS97" s="75"/>
      <c r="AT97" s="75"/>
      <c r="AU97" s="75"/>
      <c r="AV97" s="75"/>
    </row>
    <row r="98" spans="27:48" ht="14.45">
      <c r="AA98" s="75"/>
      <c r="AB98" s="75"/>
      <c r="AC98" s="75"/>
      <c r="AD98" s="75"/>
      <c r="AE98" s="75"/>
      <c r="AF98" s="75"/>
      <c r="AG98" s="75"/>
      <c r="AH98" s="75"/>
      <c r="AI98" s="75"/>
      <c r="AJ98" s="75"/>
      <c r="AK98" s="75"/>
      <c r="AL98" s="75"/>
      <c r="AM98" s="75"/>
      <c r="AN98" s="75"/>
      <c r="AO98" s="75"/>
      <c r="AP98" s="75"/>
      <c r="AQ98" s="75"/>
      <c r="AR98" s="75"/>
      <c r="AS98" s="75"/>
      <c r="AT98" s="75"/>
      <c r="AU98" s="75"/>
      <c r="AV98" s="75"/>
    </row>
    <row r="99" spans="27:48" ht="14.45">
      <c r="AA99" s="75"/>
      <c r="AB99" s="75"/>
      <c r="AC99" s="75"/>
      <c r="AD99" s="75"/>
      <c r="AE99" s="75"/>
      <c r="AF99" s="75"/>
      <c r="AG99" s="75"/>
      <c r="AH99" s="75"/>
      <c r="AI99" s="75"/>
      <c r="AJ99" s="75"/>
      <c r="AK99" s="75"/>
      <c r="AL99" s="75"/>
      <c r="AM99" s="75"/>
      <c r="AN99" s="75"/>
      <c r="AO99" s="75"/>
      <c r="AP99" s="75"/>
      <c r="AQ99" s="75"/>
      <c r="AR99" s="75"/>
      <c r="AS99" s="75"/>
      <c r="AT99" s="75"/>
      <c r="AU99" s="75"/>
      <c r="AV99" s="75"/>
    </row>
    <row r="100" spans="27:48" ht="14.45">
      <c r="AA100" s="75"/>
      <c r="AB100" s="75"/>
      <c r="AC100" s="75"/>
      <c r="AD100" s="75"/>
      <c r="AE100" s="75"/>
      <c r="AF100" s="75"/>
      <c r="AG100" s="75"/>
      <c r="AH100" s="75"/>
      <c r="AI100" s="75"/>
      <c r="AJ100" s="75"/>
      <c r="AK100" s="75"/>
      <c r="AL100" s="75"/>
      <c r="AM100" s="75"/>
      <c r="AN100" s="75"/>
      <c r="AO100" s="75"/>
      <c r="AP100" s="75"/>
      <c r="AQ100" s="75"/>
      <c r="AR100" s="75"/>
      <c r="AS100" s="75"/>
      <c r="AT100" s="75"/>
      <c r="AU100" s="75"/>
      <c r="AV100" s="75"/>
    </row>
    <row r="101" spans="27:48" ht="14.45">
      <c r="AA101" s="75"/>
      <c r="AB101" s="75"/>
      <c r="AC101" s="75"/>
      <c r="AD101" s="75"/>
      <c r="AE101" s="75"/>
      <c r="AF101" s="75"/>
      <c r="AG101" s="75"/>
      <c r="AH101" s="75"/>
      <c r="AI101" s="75"/>
      <c r="AJ101" s="75"/>
      <c r="AK101" s="75"/>
      <c r="AL101" s="75"/>
      <c r="AM101" s="75"/>
      <c r="AN101" s="75"/>
      <c r="AO101" s="75"/>
      <c r="AP101" s="75"/>
      <c r="AQ101" s="75"/>
      <c r="AR101" s="75"/>
      <c r="AS101" s="75"/>
      <c r="AT101" s="75"/>
      <c r="AU101" s="75"/>
      <c r="AV101" s="75"/>
    </row>
    <row r="102" spans="27:48" ht="14.45">
      <c r="AA102" s="75"/>
      <c r="AB102" s="75"/>
      <c r="AC102" s="75"/>
      <c r="AD102" s="75"/>
      <c r="AE102" s="75"/>
      <c r="AF102" s="75"/>
      <c r="AG102" s="75"/>
      <c r="AH102" s="75"/>
      <c r="AI102" s="75"/>
      <c r="AJ102" s="75"/>
      <c r="AK102" s="75"/>
      <c r="AL102" s="75"/>
      <c r="AM102" s="75"/>
      <c r="AN102" s="75"/>
      <c r="AO102" s="75"/>
      <c r="AP102" s="75"/>
      <c r="AQ102" s="75"/>
      <c r="AR102" s="75"/>
      <c r="AS102" s="75"/>
      <c r="AT102" s="75"/>
      <c r="AU102" s="75"/>
      <c r="AV102" s="75"/>
    </row>
    <row r="103" spans="27:48" ht="14.45">
      <c r="AA103" s="75"/>
      <c r="AB103" s="75"/>
      <c r="AC103" s="75"/>
      <c r="AD103" s="75"/>
      <c r="AE103" s="75"/>
      <c r="AF103" s="75"/>
      <c r="AG103" s="75"/>
      <c r="AH103" s="75"/>
      <c r="AI103" s="75"/>
      <c r="AJ103" s="75"/>
      <c r="AK103" s="75"/>
      <c r="AL103" s="75"/>
      <c r="AM103" s="75"/>
      <c r="AN103" s="75"/>
      <c r="AO103" s="75"/>
      <c r="AP103" s="75"/>
      <c r="AQ103" s="75"/>
      <c r="AR103" s="75"/>
      <c r="AS103" s="75"/>
      <c r="AT103" s="75"/>
      <c r="AU103" s="75"/>
      <c r="AV103" s="75"/>
    </row>
    <row r="104" spans="27:48" ht="14.45">
      <c r="AA104" s="75"/>
      <c r="AB104" s="75"/>
      <c r="AC104" s="75"/>
      <c r="AD104" s="75"/>
      <c r="AE104" s="75"/>
      <c r="AF104" s="75"/>
      <c r="AG104" s="75"/>
      <c r="AH104" s="75"/>
      <c r="AI104" s="75"/>
      <c r="AJ104" s="75"/>
      <c r="AK104" s="75"/>
      <c r="AL104" s="75"/>
      <c r="AM104" s="75"/>
      <c r="AN104" s="75"/>
      <c r="AO104" s="75"/>
      <c r="AP104" s="75"/>
      <c r="AQ104" s="75"/>
      <c r="AR104" s="75"/>
      <c r="AS104" s="75"/>
      <c r="AT104" s="75"/>
      <c r="AU104" s="75"/>
      <c r="AV104" s="75"/>
    </row>
    <row r="105" spans="27:48" ht="14.45">
      <c r="AA105" s="75"/>
      <c r="AB105" s="75"/>
      <c r="AC105" s="75"/>
      <c r="AD105" s="75"/>
      <c r="AE105" s="75"/>
      <c r="AF105" s="75"/>
      <c r="AG105" s="75"/>
      <c r="AH105" s="75"/>
      <c r="AI105" s="75"/>
      <c r="AJ105" s="75"/>
      <c r="AK105" s="75"/>
      <c r="AL105" s="75"/>
      <c r="AM105" s="75"/>
      <c r="AN105" s="75"/>
      <c r="AO105" s="75"/>
      <c r="AP105" s="75"/>
      <c r="AQ105" s="75"/>
      <c r="AR105" s="75"/>
      <c r="AS105" s="75"/>
      <c r="AT105" s="75"/>
      <c r="AU105" s="75"/>
      <c r="AV105" s="75"/>
    </row>
    <row r="106" spans="27:48" ht="14.45">
      <c r="AA106" s="75"/>
      <c r="AB106" s="75"/>
      <c r="AC106" s="75"/>
      <c r="AD106" s="75"/>
      <c r="AE106" s="75"/>
      <c r="AF106" s="75"/>
      <c r="AG106" s="75"/>
      <c r="AH106" s="75"/>
      <c r="AI106" s="75"/>
      <c r="AJ106" s="75"/>
      <c r="AK106" s="75"/>
      <c r="AL106" s="75"/>
      <c r="AM106" s="75"/>
      <c r="AN106" s="75"/>
      <c r="AO106" s="75"/>
      <c r="AP106" s="75"/>
      <c r="AQ106" s="75"/>
      <c r="AR106" s="75"/>
      <c r="AS106" s="75"/>
      <c r="AT106" s="75"/>
      <c r="AU106" s="75"/>
      <c r="AV106" s="75"/>
    </row>
    <row r="107" spans="27:48" ht="14.45">
      <c r="AA107" s="75"/>
      <c r="AB107" s="75"/>
      <c r="AC107" s="75"/>
      <c r="AD107" s="75"/>
      <c r="AE107" s="75"/>
      <c r="AF107" s="75"/>
      <c r="AG107" s="75"/>
      <c r="AH107" s="75"/>
      <c r="AI107" s="75"/>
      <c r="AJ107" s="75"/>
      <c r="AK107" s="75"/>
      <c r="AL107" s="75"/>
      <c r="AM107" s="75"/>
      <c r="AN107" s="75"/>
      <c r="AO107" s="75"/>
      <c r="AP107" s="75"/>
      <c r="AQ107" s="75"/>
      <c r="AR107" s="75"/>
      <c r="AS107" s="75"/>
      <c r="AT107" s="75"/>
      <c r="AU107" s="75"/>
      <c r="AV107" s="75"/>
    </row>
    <row r="108" spans="27:48" ht="14.45">
      <c r="AA108" s="75"/>
      <c r="AB108" s="75"/>
      <c r="AC108" s="75"/>
      <c r="AD108" s="75"/>
      <c r="AE108" s="75"/>
      <c r="AF108" s="75"/>
      <c r="AG108" s="75"/>
      <c r="AH108" s="75"/>
      <c r="AI108" s="75"/>
      <c r="AJ108" s="75"/>
      <c r="AK108" s="75"/>
      <c r="AL108" s="75"/>
      <c r="AM108" s="75"/>
      <c r="AN108" s="75"/>
      <c r="AO108" s="75"/>
      <c r="AP108" s="75"/>
      <c r="AQ108" s="75"/>
      <c r="AR108" s="75"/>
      <c r="AS108" s="75"/>
      <c r="AT108" s="75"/>
      <c r="AU108" s="75"/>
      <c r="AV108" s="75"/>
    </row>
    <row r="109" spans="27:48" ht="14.45">
      <c r="AA109" s="75"/>
      <c r="AB109" s="75"/>
      <c r="AC109" s="75"/>
      <c r="AD109" s="75"/>
      <c r="AE109" s="75"/>
      <c r="AF109" s="75"/>
      <c r="AG109" s="75"/>
      <c r="AH109" s="75"/>
      <c r="AI109" s="75"/>
      <c r="AJ109" s="75"/>
      <c r="AK109" s="75"/>
      <c r="AL109" s="75"/>
      <c r="AM109" s="75"/>
      <c r="AN109" s="75"/>
      <c r="AO109" s="75"/>
      <c r="AP109" s="75"/>
      <c r="AQ109" s="75"/>
      <c r="AR109" s="75"/>
      <c r="AS109" s="75"/>
      <c r="AT109" s="75"/>
      <c r="AU109" s="75"/>
      <c r="AV109" s="75"/>
    </row>
    <row r="110" spans="27:48" ht="14.45">
      <c r="AA110" s="75"/>
      <c r="AB110" s="75"/>
      <c r="AC110" s="75"/>
      <c r="AD110" s="75"/>
      <c r="AE110" s="75"/>
      <c r="AF110" s="75"/>
      <c r="AG110" s="75"/>
      <c r="AH110" s="75"/>
      <c r="AI110" s="75"/>
      <c r="AJ110" s="75"/>
      <c r="AK110" s="75"/>
      <c r="AL110" s="75"/>
      <c r="AM110" s="75"/>
      <c r="AN110" s="75"/>
      <c r="AO110" s="75"/>
      <c r="AP110" s="75"/>
      <c r="AQ110" s="75"/>
      <c r="AR110" s="75"/>
      <c r="AS110" s="75"/>
      <c r="AT110" s="75"/>
      <c r="AU110" s="75"/>
      <c r="AV110" s="75"/>
    </row>
    <row r="111" spans="27:48" ht="14.45">
      <c r="AA111" s="75"/>
      <c r="AB111" s="75"/>
      <c r="AC111" s="75"/>
      <c r="AD111" s="75"/>
      <c r="AE111" s="75"/>
      <c r="AF111" s="75"/>
      <c r="AG111" s="75"/>
      <c r="AH111" s="75"/>
      <c r="AI111" s="75"/>
      <c r="AJ111" s="75"/>
      <c r="AK111" s="75"/>
      <c r="AL111" s="75"/>
      <c r="AM111" s="75"/>
      <c r="AN111" s="75"/>
      <c r="AO111" s="75"/>
      <c r="AP111" s="75"/>
      <c r="AQ111" s="75"/>
      <c r="AR111" s="75"/>
      <c r="AS111" s="75"/>
      <c r="AT111" s="75"/>
      <c r="AU111" s="75"/>
      <c r="AV111" s="75"/>
    </row>
    <row r="112" spans="27:48" ht="14.45">
      <c r="AA112" s="75"/>
      <c r="AB112" s="75"/>
      <c r="AC112" s="75"/>
      <c r="AD112" s="75"/>
      <c r="AE112" s="75"/>
      <c r="AF112" s="75"/>
      <c r="AG112" s="75"/>
      <c r="AH112" s="75"/>
      <c r="AI112" s="75"/>
      <c r="AJ112" s="75"/>
      <c r="AK112" s="75"/>
      <c r="AL112" s="75"/>
      <c r="AM112" s="75"/>
      <c r="AN112" s="75"/>
      <c r="AO112" s="75"/>
      <c r="AP112" s="75"/>
      <c r="AQ112" s="75"/>
      <c r="AR112" s="75"/>
      <c r="AS112" s="75"/>
      <c r="AT112" s="75"/>
      <c r="AU112" s="75"/>
      <c r="AV112" s="75"/>
    </row>
    <row r="113" spans="27:48" ht="14.45">
      <c r="AA113" s="75"/>
      <c r="AB113" s="75"/>
      <c r="AC113" s="75"/>
      <c r="AD113" s="75"/>
      <c r="AE113" s="75"/>
      <c r="AF113" s="75"/>
      <c r="AG113" s="75"/>
      <c r="AH113" s="75"/>
      <c r="AI113" s="75"/>
      <c r="AJ113" s="75"/>
      <c r="AK113" s="75"/>
      <c r="AL113" s="75"/>
      <c r="AM113" s="75"/>
      <c r="AN113" s="75"/>
      <c r="AO113" s="75"/>
      <c r="AP113" s="75"/>
      <c r="AQ113" s="75"/>
      <c r="AR113" s="75"/>
      <c r="AS113" s="75"/>
      <c r="AT113" s="75"/>
      <c r="AU113" s="75"/>
      <c r="AV113" s="75"/>
    </row>
    <row r="114" spans="27:48" ht="14.45">
      <c r="AA114" s="75"/>
      <c r="AB114" s="75"/>
      <c r="AC114" s="75"/>
      <c r="AD114" s="75"/>
      <c r="AE114" s="75"/>
      <c r="AF114" s="75"/>
      <c r="AG114" s="75"/>
      <c r="AH114" s="75"/>
      <c r="AI114" s="75"/>
      <c r="AJ114" s="75"/>
      <c r="AK114" s="75"/>
      <c r="AL114" s="75"/>
      <c r="AM114" s="75"/>
      <c r="AN114" s="75"/>
      <c r="AO114" s="75"/>
      <c r="AP114" s="75"/>
      <c r="AQ114" s="75"/>
      <c r="AR114" s="75"/>
      <c r="AS114" s="75"/>
      <c r="AT114" s="75"/>
      <c r="AU114" s="75"/>
      <c r="AV114" s="75"/>
    </row>
    <row r="115" spans="27:48" ht="14.45">
      <c r="AA115" s="75"/>
      <c r="AB115" s="75"/>
      <c r="AC115" s="75"/>
      <c r="AD115" s="75"/>
      <c r="AE115" s="75"/>
      <c r="AF115" s="75"/>
      <c r="AG115" s="75"/>
      <c r="AH115" s="75"/>
      <c r="AI115" s="75"/>
      <c r="AJ115" s="75"/>
      <c r="AK115" s="75"/>
      <c r="AL115" s="75"/>
      <c r="AM115" s="75"/>
      <c r="AN115" s="75"/>
      <c r="AO115" s="75"/>
      <c r="AP115" s="75"/>
      <c r="AQ115" s="75"/>
      <c r="AR115" s="75"/>
      <c r="AS115" s="75"/>
      <c r="AT115" s="75"/>
      <c r="AU115" s="75"/>
      <c r="AV115" s="75"/>
    </row>
    <row r="116" spans="27:48" ht="14.45">
      <c r="AA116" s="75"/>
      <c r="AB116" s="75"/>
      <c r="AC116" s="75"/>
      <c r="AD116" s="75"/>
      <c r="AE116" s="75"/>
      <c r="AF116" s="75"/>
      <c r="AG116" s="75"/>
      <c r="AH116" s="75"/>
      <c r="AI116" s="75"/>
      <c r="AJ116" s="75"/>
      <c r="AK116" s="75"/>
      <c r="AL116" s="75"/>
      <c r="AM116" s="75"/>
      <c r="AN116" s="75"/>
      <c r="AO116" s="75"/>
      <c r="AP116" s="75"/>
      <c r="AQ116" s="75"/>
      <c r="AR116" s="75"/>
      <c r="AS116" s="75"/>
      <c r="AT116" s="75"/>
      <c r="AU116" s="75"/>
      <c r="AV116" s="75"/>
    </row>
    <row r="117" spans="27:48" ht="14.45">
      <c r="AA117" s="75"/>
      <c r="AB117" s="75"/>
      <c r="AC117" s="75"/>
      <c r="AD117" s="75"/>
      <c r="AE117" s="75"/>
      <c r="AF117" s="75"/>
      <c r="AG117" s="75"/>
      <c r="AH117" s="75"/>
      <c r="AI117" s="75"/>
      <c r="AJ117" s="75"/>
      <c r="AK117" s="75"/>
      <c r="AL117" s="75"/>
      <c r="AM117" s="75"/>
      <c r="AN117" s="75"/>
      <c r="AO117" s="75"/>
      <c r="AP117" s="75"/>
      <c r="AQ117" s="75"/>
      <c r="AR117" s="75"/>
      <c r="AS117" s="75"/>
      <c r="AT117" s="75"/>
      <c r="AU117" s="75"/>
      <c r="AV117" s="75"/>
    </row>
    <row r="118" spans="27:48" ht="14.45">
      <c r="AA118" s="75"/>
      <c r="AB118" s="75"/>
      <c r="AC118" s="75"/>
      <c r="AD118" s="75"/>
      <c r="AE118" s="75"/>
      <c r="AF118" s="75"/>
      <c r="AG118" s="75"/>
      <c r="AH118" s="75"/>
      <c r="AI118" s="75"/>
      <c r="AJ118" s="75"/>
      <c r="AK118" s="75"/>
      <c r="AL118" s="75"/>
      <c r="AM118" s="75"/>
      <c r="AN118" s="75"/>
      <c r="AO118" s="75"/>
      <c r="AP118" s="75"/>
      <c r="AQ118" s="75"/>
      <c r="AR118" s="75"/>
      <c r="AS118" s="75"/>
      <c r="AT118" s="75"/>
      <c r="AU118" s="75"/>
      <c r="AV118" s="75"/>
    </row>
    <row r="119" spans="27:48" ht="14.45">
      <c r="AA119" s="75"/>
      <c r="AB119" s="75"/>
      <c r="AC119" s="75"/>
      <c r="AD119" s="75"/>
      <c r="AE119" s="75"/>
      <c r="AF119" s="75"/>
      <c r="AG119" s="75"/>
      <c r="AH119" s="75"/>
      <c r="AI119" s="75"/>
      <c r="AJ119" s="75"/>
      <c r="AK119" s="75"/>
      <c r="AL119" s="75"/>
      <c r="AM119" s="75"/>
      <c r="AN119" s="75"/>
      <c r="AO119" s="75"/>
      <c r="AP119" s="75"/>
      <c r="AQ119" s="75"/>
      <c r="AR119" s="75"/>
      <c r="AS119" s="75"/>
      <c r="AT119" s="75"/>
      <c r="AU119" s="75"/>
      <c r="AV119" s="75"/>
    </row>
    <row r="120" spans="27:48" ht="14.45">
      <c r="AA120" s="75"/>
      <c r="AB120" s="75"/>
      <c r="AC120" s="75"/>
      <c r="AD120" s="75"/>
      <c r="AE120" s="75"/>
      <c r="AF120" s="75"/>
      <c r="AG120" s="75"/>
      <c r="AH120" s="75"/>
      <c r="AI120" s="75"/>
      <c r="AJ120" s="75"/>
      <c r="AK120" s="75"/>
      <c r="AL120" s="75"/>
      <c r="AM120" s="75"/>
      <c r="AN120" s="75"/>
      <c r="AO120" s="75"/>
      <c r="AP120" s="75"/>
      <c r="AQ120" s="75"/>
      <c r="AR120" s="75"/>
      <c r="AS120" s="75"/>
      <c r="AT120" s="75"/>
      <c r="AU120" s="75"/>
      <c r="AV120" s="75"/>
    </row>
    <row r="121" spans="27:48" ht="14.45">
      <c r="AA121" s="75"/>
      <c r="AB121" s="75"/>
      <c r="AC121" s="75"/>
      <c r="AD121" s="75"/>
      <c r="AE121" s="75"/>
      <c r="AF121" s="75"/>
      <c r="AG121" s="75"/>
      <c r="AH121" s="75"/>
      <c r="AI121" s="75"/>
      <c r="AJ121" s="75"/>
      <c r="AK121" s="75"/>
      <c r="AL121" s="75"/>
      <c r="AM121" s="75"/>
      <c r="AN121" s="75"/>
      <c r="AO121" s="75"/>
      <c r="AP121" s="75"/>
      <c r="AQ121" s="75"/>
      <c r="AR121" s="75"/>
      <c r="AS121" s="75"/>
      <c r="AT121" s="75"/>
      <c r="AU121" s="75"/>
      <c r="AV121" s="75"/>
    </row>
  </sheetData>
  <mergeCells count="4">
    <mergeCell ref="C2:P2"/>
    <mergeCell ref="A16:A18"/>
    <mergeCell ref="A19:A21"/>
    <mergeCell ref="C49:P49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864A8-4AD5-4481-81D7-497AF0184727}">
  <dimension ref="A2:S13"/>
  <sheetViews>
    <sheetView topLeftCell="A3" zoomScaleNormal="120" workbookViewId="0">
      <selection activeCell="J5" sqref="J5"/>
    </sheetView>
  </sheetViews>
  <sheetFormatPr defaultColWidth="9.140625" defaultRowHeight="12.6"/>
  <cols>
    <col min="1" max="1" width="9.140625" style="27"/>
    <col min="2" max="2" width="13.5703125" style="27" customWidth="1"/>
    <col min="3" max="13" width="9.140625" style="27"/>
    <col min="14" max="14" width="13.42578125" style="27" customWidth="1"/>
    <col min="15" max="16384" width="9.140625" style="27"/>
  </cols>
  <sheetData>
    <row r="2" spans="1:19" ht="12.95">
      <c r="A2" s="32" t="s">
        <v>82</v>
      </c>
    </row>
    <row r="5" spans="1:19" ht="12.95">
      <c r="B5" s="32" t="s">
        <v>83</v>
      </c>
      <c r="N5" s="32" t="s">
        <v>84</v>
      </c>
    </row>
    <row r="7" spans="1:19">
      <c r="C7" s="27">
        <v>0</v>
      </c>
      <c r="D7" s="27">
        <v>1</v>
      </c>
      <c r="E7" s="27">
        <v>2</v>
      </c>
      <c r="F7" s="27">
        <v>3</v>
      </c>
      <c r="G7" s="27">
        <v>4</v>
      </c>
      <c r="H7" s="27">
        <v>5</v>
      </c>
      <c r="O7" s="27">
        <v>0</v>
      </c>
      <c r="P7" s="27">
        <v>1</v>
      </c>
      <c r="Q7" s="27">
        <v>2</v>
      </c>
      <c r="R7" s="27">
        <v>3</v>
      </c>
      <c r="S7" s="27">
        <v>4</v>
      </c>
    </row>
    <row r="8" spans="1:19">
      <c r="B8" s="27" t="s">
        <v>85</v>
      </c>
      <c r="C8" s="27">
        <v>0.63943870000000003</v>
      </c>
      <c r="D8" s="27">
        <v>1.3728000000000001E-2</v>
      </c>
      <c r="E8" s="27">
        <v>2.0173699999999999E-2</v>
      </c>
      <c r="F8" s="27">
        <v>0.88584160000000001</v>
      </c>
      <c r="G8" s="27">
        <v>0.9837302</v>
      </c>
      <c r="N8" s="27" t="s">
        <v>85</v>
      </c>
      <c r="O8" s="27">
        <v>-19.576419999999999</v>
      </c>
      <c r="P8" s="27">
        <v>-4.6394330000000004</v>
      </c>
      <c r="Q8" s="27">
        <v>-6.1805459999999997</v>
      </c>
      <c r="R8" s="27">
        <v>-11.719799999999999</v>
      </c>
    </row>
    <row r="9" spans="1:19">
      <c r="B9" s="27" t="s">
        <v>86</v>
      </c>
      <c r="C9" s="27">
        <v>0.72276039999999997</v>
      </c>
      <c r="D9" s="27">
        <v>1.011371</v>
      </c>
      <c r="E9" s="27">
        <v>1.586916</v>
      </c>
      <c r="F9" s="27">
        <v>2.683106</v>
      </c>
      <c r="G9" s="27">
        <v>3.128914</v>
      </c>
      <c r="H9" s="27">
        <v>2.3349609999999998</v>
      </c>
      <c r="N9" s="27" t="s">
        <v>86</v>
      </c>
      <c r="O9" s="27">
        <v>-13.48541</v>
      </c>
      <c r="P9" s="27">
        <v>-2.9595340000000001</v>
      </c>
      <c r="Q9" s="27">
        <v>-4.8420759999999996</v>
      </c>
      <c r="R9" s="27">
        <v>-7.6598160000000002</v>
      </c>
      <c r="S9" s="27">
        <v>-4.9122690000000002</v>
      </c>
    </row>
    <row r="10" spans="1:19">
      <c r="B10" s="27" t="s">
        <v>87</v>
      </c>
      <c r="C10" s="27">
        <v>1.5252699999999999</v>
      </c>
      <c r="D10" s="27">
        <v>2.5653860000000002</v>
      </c>
      <c r="E10" s="27">
        <v>3.5132129999999999</v>
      </c>
      <c r="F10" s="27">
        <v>5.2111700000000001</v>
      </c>
      <c r="G10" s="27">
        <v>5.7821280000000002</v>
      </c>
      <c r="H10" s="27">
        <v>2.3349609999999998</v>
      </c>
      <c r="N10" s="27" t="s">
        <v>87</v>
      </c>
      <c r="O10" s="27">
        <v>-6.5180360000000004</v>
      </c>
      <c r="P10" s="27">
        <v>-2.0550679999999999</v>
      </c>
      <c r="Q10" s="27">
        <v>-2.7424119999999998</v>
      </c>
      <c r="R10" s="27">
        <v>-5.3982549999999998</v>
      </c>
      <c r="S10" s="27">
        <v>-2.8489589999999998</v>
      </c>
    </row>
    <row r="11" spans="1:19">
      <c r="B11" s="27" t="s">
        <v>88</v>
      </c>
      <c r="C11" s="27">
        <v>3.2786710000000001</v>
      </c>
      <c r="D11" s="27">
        <v>5.8917729999999997</v>
      </c>
      <c r="E11" s="27">
        <v>6.5883180000000001</v>
      </c>
      <c r="F11" s="27">
        <v>6.5877340000000002</v>
      </c>
      <c r="G11" s="27">
        <v>7.1376939999999998</v>
      </c>
      <c r="H11" s="27">
        <v>2.3349609999999998</v>
      </c>
      <c r="N11" s="27" t="s">
        <v>88</v>
      </c>
      <c r="O11" s="27">
        <v>-5.547561</v>
      </c>
      <c r="P11" s="27">
        <v>-0.82736900000000002</v>
      </c>
      <c r="Q11" s="27">
        <v>-1.366182</v>
      </c>
      <c r="R11" s="27">
        <v>-2.7423289999999998</v>
      </c>
      <c r="S11" s="27">
        <v>-0.78564929999999999</v>
      </c>
    </row>
    <row r="12" spans="1:19">
      <c r="B12" s="27" t="s">
        <v>89</v>
      </c>
      <c r="C12" s="27">
        <v>4.3698079999999999</v>
      </c>
      <c r="D12" s="27">
        <v>11.618119999999999</v>
      </c>
      <c r="E12" s="27">
        <v>9.599945</v>
      </c>
      <c r="F12" s="27">
        <v>9.1224609999999995</v>
      </c>
      <c r="G12" s="27">
        <v>7.9852299999999996</v>
      </c>
      <c r="N12" s="27" t="s">
        <v>89</v>
      </c>
      <c r="O12" s="27">
        <v>-4.0581009999999997</v>
      </c>
      <c r="P12" s="27">
        <v>-1.0822E-3</v>
      </c>
      <c r="Q12" s="27">
        <v>-0.25444919999999999</v>
      </c>
      <c r="R12" s="27">
        <v>-1.3080799999999999</v>
      </c>
    </row>
    <row r="13" spans="1:19">
      <c r="B13" s="27" t="s">
        <v>90</v>
      </c>
      <c r="C13" s="27">
        <v>8</v>
      </c>
      <c r="D13" s="27">
        <v>39</v>
      </c>
      <c r="E13" s="27">
        <v>57</v>
      </c>
      <c r="F13" s="27">
        <v>30</v>
      </c>
      <c r="G13" s="27">
        <v>4</v>
      </c>
      <c r="H13" s="27">
        <v>1</v>
      </c>
      <c r="N13" s="27" t="s">
        <v>90</v>
      </c>
      <c r="O13" s="27">
        <v>5</v>
      </c>
      <c r="P13" s="27">
        <v>20</v>
      </c>
      <c r="Q13" s="27">
        <v>19</v>
      </c>
      <c r="R13" s="27">
        <v>8</v>
      </c>
      <c r="S13" s="27">
        <v>2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769D9-F641-4496-995F-D7464700F0D7}">
  <dimension ref="A2:T10"/>
  <sheetViews>
    <sheetView workbookViewId="0">
      <selection activeCell="M15" sqref="M15"/>
    </sheetView>
  </sheetViews>
  <sheetFormatPr defaultColWidth="9.140625" defaultRowHeight="12.6"/>
  <cols>
    <col min="1" max="14" width="9.140625" style="27"/>
    <col min="15" max="15" width="5.42578125" style="27" bestFit="1" customWidth="1"/>
    <col min="16" max="16" width="9.140625" style="27"/>
    <col min="17" max="17" width="15.5703125" style="27" bestFit="1" customWidth="1"/>
    <col min="18" max="18" width="25.140625" style="27" bestFit="1" customWidth="1"/>
    <col min="19" max="16384" width="9.140625" style="27"/>
  </cols>
  <sheetData>
    <row r="2" spans="1:20" ht="15.6">
      <c r="A2" s="26" t="s">
        <v>91</v>
      </c>
    </row>
    <row r="6" spans="1:20" ht="12.95">
      <c r="M6" s="32" t="s">
        <v>91</v>
      </c>
    </row>
    <row r="8" spans="1:20">
      <c r="N8" s="27" t="s">
        <v>92</v>
      </c>
      <c r="O8" s="27" t="s">
        <v>93</v>
      </c>
      <c r="P8" s="27" t="s">
        <v>94</v>
      </c>
      <c r="Q8" s="27" t="s">
        <v>95</v>
      </c>
      <c r="R8" s="27" t="s">
        <v>96</v>
      </c>
      <c r="S8" s="88"/>
      <c r="T8" s="88"/>
    </row>
    <row r="9" spans="1:20">
      <c r="M9" s="27" t="s">
        <v>67</v>
      </c>
      <c r="N9" s="27">
        <v>3.3</v>
      </c>
      <c r="O9" s="27">
        <v>1.3</v>
      </c>
      <c r="P9" s="27">
        <v>1.4</v>
      </c>
      <c r="Q9" s="27">
        <v>0.2</v>
      </c>
      <c r="R9" s="27">
        <v>13.5</v>
      </c>
      <c r="S9" s="27">
        <v>19.7</v>
      </c>
    </row>
    <row r="10" spans="1:20">
      <c r="M10" s="27" t="s">
        <v>66</v>
      </c>
      <c r="N10" s="27">
        <v>4.7</v>
      </c>
      <c r="O10" s="27">
        <v>0.2</v>
      </c>
      <c r="P10" s="27">
        <v>3.7</v>
      </c>
      <c r="Q10" s="27">
        <v>1.3</v>
      </c>
      <c r="R10" s="27">
        <v>17.8</v>
      </c>
      <c r="S10" s="27">
        <v>27.7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21995-1582-4BC4-AFBC-BCD9383505F2}">
  <dimension ref="A2:K48"/>
  <sheetViews>
    <sheetView topLeftCell="C1" workbookViewId="0">
      <selection activeCell="C4" sqref="C4"/>
    </sheetView>
  </sheetViews>
  <sheetFormatPr defaultColWidth="9.140625" defaultRowHeight="12.6"/>
  <cols>
    <col min="1" max="1" width="15.5703125" style="27" bestFit="1" customWidth="1"/>
    <col min="2" max="6" width="20.7109375" style="27" bestFit="1" customWidth="1"/>
    <col min="7" max="7" width="20.85546875" style="27" bestFit="1" customWidth="1"/>
    <col min="8" max="8" width="25.42578125" style="27" bestFit="1" customWidth="1"/>
    <col min="9" max="9" width="20.7109375" style="27" bestFit="1" customWidth="1"/>
    <col min="10" max="10" width="20.85546875" style="27" bestFit="1" customWidth="1"/>
    <col min="11" max="11" width="21.28515625" style="27" bestFit="1" customWidth="1"/>
    <col min="12" max="12" width="25.42578125" style="27" bestFit="1" customWidth="1"/>
    <col min="13" max="1129" width="14.140625" style="27" bestFit="1" customWidth="1"/>
    <col min="1130" max="3629" width="11.85546875" style="27" bestFit="1" customWidth="1"/>
    <col min="3630" max="5210" width="12.140625" style="27" bestFit="1" customWidth="1"/>
    <col min="5211" max="5212" width="11.85546875" style="27" bestFit="1" customWidth="1"/>
    <col min="5213" max="16384" width="9.140625" style="27"/>
  </cols>
  <sheetData>
    <row r="2" spans="1:11" ht="12.95">
      <c r="A2" s="32" t="s">
        <v>97</v>
      </c>
      <c r="E2" s="37" t="s">
        <v>97</v>
      </c>
      <c r="F2" s="38"/>
      <c r="G2" s="38"/>
      <c r="H2" s="38"/>
      <c r="I2" s="38"/>
      <c r="J2" s="38"/>
      <c r="K2" s="39"/>
    </row>
    <row r="4" spans="1:11" ht="24.95">
      <c r="A4" s="90" t="s">
        <v>98</v>
      </c>
      <c r="E4" s="31"/>
      <c r="F4" s="31"/>
      <c r="G4" s="31"/>
      <c r="H4" s="31"/>
      <c r="I4" s="31"/>
      <c r="J4" s="31"/>
      <c r="K4" s="31"/>
    </row>
    <row r="5" spans="1:11">
      <c r="E5" s="31"/>
      <c r="F5" s="31"/>
      <c r="G5" s="31"/>
      <c r="H5" s="31"/>
      <c r="I5" s="31"/>
      <c r="J5" s="31"/>
      <c r="K5" s="31"/>
    </row>
    <row r="6" spans="1:11">
      <c r="A6" s="27" t="s">
        <v>49</v>
      </c>
      <c r="B6" s="91" t="s">
        <v>67</v>
      </c>
      <c r="C6" s="91" t="s">
        <v>66</v>
      </c>
      <c r="D6" s="28"/>
      <c r="E6" s="31"/>
      <c r="F6" s="31"/>
      <c r="G6" s="31"/>
      <c r="H6" s="31"/>
      <c r="I6" s="31"/>
      <c r="J6" s="31"/>
      <c r="K6" s="31"/>
    </row>
    <row r="7" spans="1:11">
      <c r="A7" s="27">
        <v>2005</v>
      </c>
      <c r="B7" s="27">
        <v>2.3970972266199113</v>
      </c>
      <c r="C7" s="27">
        <v>2.7263113506174448</v>
      </c>
      <c r="E7" s="31"/>
      <c r="F7" s="31"/>
      <c r="G7" s="31"/>
      <c r="H7" s="31"/>
      <c r="I7" s="31"/>
      <c r="J7" s="31"/>
      <c r="K7" s="31"/>
    </row>
    <row r="8" spans="1:11">
      <c r="A8" s="27">
        <v>2006</v>
      </c>
      <c r="B8" s="27">
        <v>2.3737221098480297</v>
      </c>
      <c r="C8" s="27">
        <v>2.7992110411707092</v>
      </c>
      <c r="E8" s="31"/>
      <c r="F8" s="31"/>
      <c r="G8" s="31"/>
      <c r="H8" s="31"/>
      <c r="I8" s="31"/>
      <c r="J8" s="31"/>
      <c r="K8" s="31"/>
    </row>
    <row r="9" spans="1:11">
      <c r="A9" s="27">
        <v>2007</v>
      </c>
      <c r="B9" s="27">
        <v>2.5902856554137994</v>
      </c>
      <c r="C9" s="27">
        <v>3.1663587751710436</v>
      </c>
      <c r="E9" s="31"/>
      <c r="F9" s="31"/>
      <c r="G9" s="31"/>
      <c r="H9" s="31"/>
      <c r="I9" s="31"/>
      <c r="J9" s="31"/>
      <c r="K9" s="31"/>
    </row>
    <row r="10" spans="1:11">
      <c r="A10" s="27">
        <v>2008</v>
      </c>
      <c r="B10" s="27">
        <v>2.634478540859714</v>
      </c>
      <c r="C10" s="27">
        <v>3.027002604492818</v>
      </c>
      <c r="E10" s="31"/>
      <c r="F10" s="31"/>
      <c r="G10" s="31"/>
      <c r="H10" s="31"/>
      <c r="I10" s="31"/>
      <c r="J10" s="31"/>
      <c r="K10" s="31"/>
    </row>
    <row r="11" spans="1:11">
      <c r="A11" s="27">
        <v>2009</v>
      </c>
      <c r="B11" s="27">
        <v>2.632932148254751</v>
      </c>
      <c r="C11" s="27">
        <v>2.8768020479013141</v>
      </c>
      <c r="E11" s="31"/>
      <c r="F11" s="31"/>
      <c r="G11" s="31"/>
      <c r="H11" s="31"/>
      <c r="I11" s="31"/>
      <c r="J11" s="31"/>
      <c r="K11" s="31"/>
    </row>
    <row r="12" spans="1:11">
      <c r="A12" s="27">
        <v>2010</v>
      </c>
      <c r="B12" s="27">
        <v>3.0086999266084584</v>
      </c>
      <c r="C12" s="27">
        <v>2.9087903016259924</v>
      </c>
      <c r="E12" s="31"/>
      <c r="F12" s="31"/>
      <c r="G12" s="31"/>
      <c r="H12" s="31"/>
      <c r="I12" s="31"/>
      <c r="J12" s="31"/>
      <c r="K12" s="31"/>
    </row>
    <row r="13" spans="1:11">
      <c r="A13" s="27">
        <v>2011</v>
      </c>
      <c r="B13" s="27">
        <v>2.9786139468239572</v>
      </c>
      <c r="C13" s="27">
        <v>3.0516824154246218</v>
      </c>
      <c r="E13" s="31"/>
      <c r="F13" s="31"/>
      <c r="G13" s="31"/>
      <c r="H13" s="31"/>
      <c r="I13" s="31"/>
      <c r="J13" s="31"/>
      <c r="K13" s="31"/>
    </row>
    <row r="14" spans="1:11">
      <c r="A14" s="27">
        <v>2012</v>
      </c>
      <c r="B14" s="27">
        <v>2.9921120418741554</v>
      </c>
      <c r="C14" s="27">
        <v>3.1433724573243627</v>
      </c>
      <c r="E14" s="31"/>
      <c r="F14" s="31"/>
      <c r="G14" s="31"/>
      <c r="H14" s="31"/>
      <c r="I14" s="31"/>
      <c r="J14" s="31"/>
      <c r="K14" s="31"/>
    </row>
    <row r="15" spans="1:11">
      <c r="A15" s="27">
        <v>2013</v>
      </c>
      <c r="B15" s="27">
        <v>3.0212388245235631</v>
      </c>
      <c r="C15" s="27">
        <v>3.3831910024314533</v>
      </c>
      <c r="E15" s="31"/>
      <c r="F15" s="31"/>
      <c r="G15" s="31"/>
      <c r="H15" s="31"/>
      <c r="I15" s="31"/>
      <c r="J15" s="31"/>
      <c r="K15" s="31"/>
    </row>
    <row r="16" spans="1:11">
      <c r="A16" s="27">
        <v>2014</v>
      </c>
      <c r="B16" s="27">
        <v>2.8521751276392151</v>
      </c>
      <c r="C16" s="27">
        <v>3.4753192675166611</v>
      </c>
      <c r="E16" s="31"/>
      <c r="F16" s="31"/>
      <c r="G16" s="31"/>
      <c r="H16" s="31"/>
      <c r="I16" s="31"/>
      <c r="J16" s="31"/>
      <c r="K16" s="31"/>
    </row>
    <row r="17" spans="1:11">
      <c r="A17" s="27">
        <v>2015</v>
      </c>
      <c r="B17" s="27">
        <v>3.1766514567524733</v>
      </c>
      <c r="C17" s="27">
        <v>3.1889000883244081</v>
      </c>
      <c r="E17" s="31"/>
      <c r="F17" s="31"/>
      <c r="G17" s="31"/>
      <c r="H17" s="31"/>
      <c r="I17" s="31"/>
      <c r="J17" s="31"/>
      <c r="K17" s="31"/>
    </row>
    <row r="18" spans="1:11">
      <c r="A18" s="27">
        <v>2016</v>
      </c>
      <c r="B18" s="27">
        <v>2.9918364951634637</v>
      </c>
      <c r="C18" s="27">
        <v>3.1591219058535547</v>
      </c>
      <c r="E18" s="31"/>
      <c r="F18" s="31"/>
      <c r="G18" s="31"/>
      <c r="H18" s="31"/>
      <c r="I18" s="31"/>
      <c r="J18" s="31"/>
      <c r="K18" s="31"/>
    </row>
    <row r="19" spans="1:11">
      <c r="A19" s="27">
        <v>2017</v>
      </c>
      <c r="B19" s="27">
        <v>3.1378381221469622</v>
      </c>
      <c r="C19" s="27">
        <v>3.2591301449047418</v>
      </c>
      <c r="E19" s="31"/>
      <c r="F19" s="31"/>
      <c r="G19" s="31"/>
      <c r="H19" s="31"/>
      <c r="I19" s="31"/>
      <c r="J19" s="31"/>
      <c r="K19" s="31"/>
    </row>
    <row r="20" spans="1:11">
      <c r="A20" s="27">
        <v>2018</v>
      </c>
      <c r="B20" s="27">
        <v>3.1834690388220284</v>
      </c>
      <c r="C20" s="27">
        <v>3.2781673819941051</v>
      </c>
      <c r="E20" s="31"/>
      <c r="F20" s="31"/>
      <c r="G20" s="31"/>
      <c r="H20" s="31"/>
      <c r="I20" s="31"/>
      <c r="J20" s="31"/>
      <c r="K20" s="31"/>
    </row>
    <row r="21" spans="1:11">
      <c r="A21" s="27">
        <v>2019</v>
      </c>
      <c r="B21" s="27">
        <v>3.1314563469509027</v>
      </c>
      <c r="C21" s="27">
        <v>3.2542504392707139</v>
      </c>
      <c r="E21" s="31"/>
      <c r="F21" s="31"/>
      <c r="G21" s="31"/>
      <c r="H21" s="31"/>
      <c r="I21" s="31"/>
      <c r="J21" s="31"/>
      <c r="K21" s="31"/>
    </row>
    <row r="22" spans="1:11">
      <c r="A22" s="27">
        <v>2020</v>
      </c>
      <c r="B22" s="27">
        <v>2.8311734243305278</v>
      </c>
      <c r="C22" s="27">
        <v>3.1403599606418031</v>
      </c>
      <c r="E22" s="31"/>
      <c r="F22" s="31"/>
      <c r="G22" s="31"/>
      <c r="H22" s="31"/>
      <c r="I22" s="31"/>
      <c r="J22" s="31"/>
      <c r="K22" s="31"/>
    </row>
    <row r="23" spans="1:11">
      <c r="A23" s="27">
        <v>2021</v>
      </c>
      <c r="B23" s="27">
        <v>3.045741341849058</v>
      </c>
      <c r="C23" s="27">
        <v>3.3256956900293759</v>
      </c>
      <c r="E23" s="31"/>
      <c r="F23" s="31"/>
      <c r="G23" s="31"/>
      <c r="H23" s="31"/>
      <c r="I23" s="31"/>
      <c r="J23" s="31"/>
      <c r="K23" s="31"/>
    </row>
    <row r="24" spans="1:11">
      <c r="A24" s="27">
        <v>2022</v>
      </c>
      <c r="B24" s="27">
        <v>3.0226233267694154</v>
      </c>
      <c r="C24" s="27">
        <v>3.4359524228784539</v>
      </c>
      <c r="E24" s="31"/>
      <c r="F24" s="31"/>
      <c r="G24" s="31"/>
      <c r="H24" s="31"/>
      <c r="I24" s="31"/>
      <c r="J24" s="31"/>
      <c r="K24" s="31"/>
    </row>
    <row r="28" spans="1:11" ht="37.5">
      <c r="A28" s="90" t="s">
        <v>99</v>
      </c>
    </row>
    <row r="30" spans="1:11">
      <c r="A30" s="27" t="s">
        <v>49</v>
      </c>
      <c r="B30" s="91" t="s">
        <v>67</v>
      </c>
      <c r="C30" s="91" t="s">
        <v>66</v>
      </c>
    </row>
    <row r="31" spans="1:11">
      <c r="A31" s="27">
        <v>2005</v>
      </c>
      <c r="B31" s="27">
        <v>25.105103406039152</v>
      </c>
      <c r="C31" s="27">
        <v>36.979516636241563</v>
      </c>
    </row>
    <row r="32" spans="1:11">
      <c r="A32" s="27">
        <v>2006</v>
      </c>
      <c r="B32" s="27">
        <v>23.990764300028484</v>
      </c>
      <c r="C32" s="27">
        <v>39.059485088695176</v>
      </c>
    </row>
    <row r="33" spans="1:3">
      <c r="A33" s="27">
        <v>2007</v>
      </c>
      <c r="B33" s="27">
        <v>26.01074481010437</v>
      </c>
      <c r="C33" s="27">
        <v>41.155847231547035</v>
      </c>
    </row>
    <row r="34" spans="1:3">
      <c r="A34" s="27">
        <v>2008</v>
      </c>
      <c r="B34" s="27">
        <v>25.926879326502483</v>
      </c>
      <c r="C34" s="27">
        <v>39.336260942312386</v>
      </c>
    </row>
    <row r="35" spans="1:3">
      <c r="A35" s="27">
        <v>2009</v>
      </c>
      <c r="B35" s="27">
        <v>31.138979298727854</v>
      </c>
      <c r="C35" s="27">
        <v>35.878637790679932</v>
      </c>
    </row>
    <row r="36" spans="1:3">
      <c r="A36" s="27">
        <v>2010</v>
      </c>
      <c r="B36" s="27">
        <v>32.87305266062419</v>
      </c>
      <c r="C36" s="27">
        <v>36.510086025510518</v>
      </c>
    </row>
    <row r="37" spans="1:3">
      <c r="A37" s="27">
        <v>2011</v>
      </c>
      <c r="B37" s="27">
        <v>32.661720530192056</v>
      </c>
      <c r="C37" s="27">
        <v>36.304177624838694</v>
      </c>
    </row>
    <row r="38" spans="1:3">
      <c r="A38" s="27">
        <v>2012</v>
      </c>
      <c r="B38" s="27">
        <v>31.421161651611328</v>
      </c>
      <c r="C38" s="27">
        <v>35.371773924146382</v>
      </c>
    </row>
    <row r="39" spans="1:3">
      <c r="A39" s="27">
        <v>2013</v>
      </c>
      <c r="B39" s="27">
        <v>32.724932334002325</v>
      </c>
      <c r="C39" s="27">
        <v>37.853601392110185</v>
      </c>
    </row>
    <row r="40" spans="1:3">
      <c r="A40" s="27">
        <v>2014</v>
      </c>
      <c r="B40" s="27">
        <v>28.976918339729309</v>
      </c>
      <c r="C40" s="27">
        <v>40.792506486177444</v>
      </c>
    </row>
    <row r="41" spans="1:3">
      <c r="A41" s="27">
        <v>2015</v>
      </c>
      <c r="B41" s="27">
        <v>28.045722436904907</v>
      </c>
      <c r="C41" s="27">
        <v>37.535115957260132</v>
      </c>
    </row>
    <row r="42" spans="1:3">
      <c r="A42" s="27">
        <v>2016</v>
      </c>
      <c r="B42" s="27">
        <v>27.087158203125</v>
      </c>
      <c r="C42" s="27">
        <v>36.368539501638971</v>
      </c>
    </row>
    <row r="43" spans="1:3">
      <c r="A43" s="27">
        <v>2017</v>
      </c>
      <c r="B43" s="27">
        <v>28.427787733078002</v>
      </c>
      <c r="C43" s="27">
        <v>37.797211703132177</v>
      </c>
    </row>
    <row r="44" spans="1:3">
      <c r="A44" s="27">
        <v>2018</v>
      </c>
      <c r="B44" s="27">
        <v>29.210875272750854</v>
      </c>
      <c r="C44" s="27">
        <v>37.000563172733081</v>
      </c>
    </row>
    <row r="45" spans="1:3">
      <c r="A45" s="27">
        <v>2019</v>
      </c>
      <c r="B45" s="27">
        <v>28.63640389442444</v>
      </c>
      <c r="C45" s="27">
        <v>37.801215372587507</v>
      </c>
    </row>
    <row r="46" spans="1:3">
      <c r="A46" s="27">
        <v>2020</v>
      </c>
      <c r="B46" s="27">
        <v>23.18532382740694</v>
      </c>
      <c r="C46" s="27">
        <v>38.649577051401138</v>
      </c>
    </row>
    <row r="47" spans="1:3">
      <c r="A47" s="27">
        <v>2021</v>
      </c>
      <c r="B47" s="27">
        <v>24.921337969162884</v>
      </c>
      <c r="C47" s="27">
        <v>38.646857373854694</v>
      </c>
    </row>
    <row r="48" spans="1:3">
      <c r="A48" s="27">
        <v>2022</v>
      </c>
      <c r="B48" s="27">
        <v>26.97120945270245</v>
      </c>
      <c r="C48" s="27">
        <v>39.96367414792379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E930C-D63A-4CAF-84C7-3622DA49679B}">
  <dimension ref="A2:K24"/>
  <sheetViews>
    <sheetView workbookViewId="0">
      <selection activeCell="E3" sqref="E3"/>
    </sheetView>
  </sheetViews>
  <sheetFormatPr defaultColWidth="9.140625" defaultRowHeight="12.6"/>
  <cols>
    <col min="1" max="1" width="15.5703125" style="27" bestFit="1" customWidth="1"/>
    <col min="2" max="6" width="20.7109375" style="27" bestFit="1" customWidth="1"/>
    <col min="7" max="7" width="20.85546875" style="27" bestFit="1" customWidth="1"/>
    <col min="8" max="8" width="25.42578125" style="27" bestFit="1" customWidth="1"/>
    <col min="9" max="9" width="20.7109375" style="27" bestFit="1" customWidth="1"/>
    <col min="10" max="10" width="20.85546875" style="27" bestFit="1" customWidth="1"/>
    <col min="11" max="11" width="21.28515625" style="27" bestFit="1" customWidth="1"/>
    <col min="12" max="12" width="25.42578125" style="27" bestFit="1" customWidth="1"/>
    <col min="13" max="1129" width="14.140625" style="27" bestFit="1" customWidth="1"/>
    <col min="1130" max="3629" width="11.85546875" style="27" bestFit="1" customWidth="1"/>
    <col min="3630" max="5210" width="12.140625" style="27" bestFit="1" customWidth="1"/>
    <col min="5211" max="5212" width="11.85546875" style="27" bestFit="1" customWidth="1"/>
    <col min="5213" max="16384" width="9.140625" style="27"/>
  </cols>
  <sheetData>
    <row r="2" spans="1:11" ht="12.95">
      <c r="E2" s="40" t="s">
        <v>100</v>
      </c>
      <c r="F2" s="37"/>
      <c r="G2" s="37"/>
      <c r="H2" s="37"/>
      <c r="I2" s="41"/>
      <c r="J2" s="31"/>
      <c r="K2" s="31"/>
    </row>
    <row r="3" spans="1:11">
      <c r="J3" s="31"/>
      <c r="K3" s="31"/>
    </row>
    <row r="4" spans="1:11" ht="12.95">
      <c r="A4" s="32" t="s">
        <v>100</v>
      </c>
      <c r="B4" s="32"/>
      <c r="J4" s="31"/>
      <c r="K4" s="31"/>
    </row>
    <row r="5" spans="1:11">
      <c r="J5" s="31"/>
      <c r="K5" s="31"/>
    </row>
    <row r="6" spans="1:11">
      <c r="A6" s="27" t="s">
        <v>49</v>
      </c>
      <c r="B6" s="91" t="s">
        <v>67</v>
      </c>
      <c r="C6" s="91" t="s">
        <v>66</v>
      </c>
      <c r="J6" s="31"/>
      <c r="K6" s="31"/>
    </row>
    <row r="7" spans="1:11">
      <c r="A7" s="27">
        <v>2005</v>
      </c>
      <c r="B7" s="27">
        <v>0.97282010702051935</v>
      </c>
      <c r="C7" s="27">
        <v>1.0839974722184813</v>
      </c>
      <c r="J7" s="31"/>
      <c r="K7" s="31"/>
    </row>
    <row r="8" spans="1:11">
      <c r="A8" s="27">
        <v>2006</v>
      </c>
      <c r="B8" s="27">
        <v>1.028883580369639</v>
      </c>
      <c r="C8" s="27">
        <v>1.1145424439474616</v>
      </c>
      <c r="J8" s="31"/>
      <c r="K8" s="31"/>
    </row>
    <row r="9" spans="1:11">
      <c r="A9" s="27">
        <v>2007</v>
      </c>
      <c r="B9" s="27">
        <v>1.103590872179933</v>
      </c>
      <c r="C9" s="27">
        <v>1.281817388811388</v>
      </c>
      <c r="J9" s="31"/>
      <c r="K9" s="31"/>
    </row>
    <row r="10" spans="1:11">
      <c r="A10" s="27">
        <v>2008</v>
      </c>
      <c r="B10" s="27">
        <v>1.1301442746293688</v>
      </c>
      <c r="C10" s="27">
        <v>1.0924117312212454</v>
      </c>
      <c r="J10" s="31"/>
      <c r="K10" s="31"/>
    </row>
    <row r="11" spans="1:11">
      <c r="A11" s="27">
        <v>2009</v>
      </c>
      <c r="B11" s="27">
        <v>1.227680724078527</v>
      </c>
      <c r="C11" s="27">
        <v>1.3029883628157122</v>
      </c>
      <c r="D11" s="28"/>
      <c r="J11" s="31"/>
      <c r="K11" s="31"/>
    </row>
    <row r="12" spans="1:11">
      <c r="A12" s="27">
        <v>2010</v>
      </c>
      <c r="B12" s="27">
        <v>1.3529350249166068</v>
      </c>
      <c r="C12" s="27">
        <v>1.3161747455766832</v>
      </c>
      <c r="J12" s="31"/>
      <c r="K12" s="31"/>
    </row>
    <row r="13" spans="1:11">
      <c r="A13" s="27">
        <v>2011</v>
      </c>
      <c r="B13" s="27">
        <v>1.1934268620079898</v>
      </c>
      <c r="C13" s="27">
        <v>1.3170034247872595</v>
      </c>
      <c r="J13" s="31"/>
      <c r="K13" s="31"/>
    </row>
    <row r="14" spans="1:11">
      <c r="A14" s="27">
        <v>2012</v>
      </c>
      <c r="B14" s="27">
        <v>1.0977945475630606</v>
      </c>
      <c r="C14" s="27">
        <v>1.2674060082691494</v>
      </c>
      <c r="J14" s="31"/>
      <c r="K14" s="31"/>
    </row>
    <row r="15" spans="1:11">
      <c r="A15" s="27">
        <v>2013</v>
      </c>
      <c r="B15" s="27">
        <v>1.1800141528455141</v>
      </c>
      <c r="C15" s="27">
        <v>1.230056389776738</v>
      </c>
      <c r="J15" s="31"/>
      <c r="K15" s="31"/>
    </row>
    <row r="16" spans="1:11">
      <c r="A16" s="27">
        <v>2014</v>
      </c>
      <c r="B16" s="27">
        <v>1.1751962022794076</v>
      </c>
      <c r="C16" s="27">
        <v>1.2161138438814605</v>
      </c>
      <c r="J16" s="31"/>
      <c r="K16" s="31"/>
    </row>
    <row r="17" spans="1:11">
      <c r="A17" s="27">
        <v>2015</v>
      </c>
      <c r="B17" s="27">
        <v>1.1823897680047599</v>
      </c>
      <c r="C17" s="27">
        <v>1.4105415324141912</v>
      </c>
      <c r="J17" s="31"/>
      <c r="K17" s="31"/>
    </row>
    <row r="18" spans="1:11">
      <c r="A18" s="27">
        <v>2016</v>
      </c>
      <c r="B18" s="27">
        <v>1.306321035178013</v>
      </c>
      <c r="C18" s="27">
        <v>1.3283266227440862</v>
      </c>
    </row>
    <row r="19" spans="1:11">
      <c r="A19" s="27">
        <v>2017</v>
      </c>
      <c r="B19" s="27">
        <v>1.2983137679992365</v>
      </c>
      <c r="C19" s="27">
        <v>1.2982320892327379</v>
      </c>
    </row>
    <row r="20" spans="1:11">
      <c r="A20" s="27">
        <v>2018</v>
      </c>
      <c r="B20" s="27">
        <v>1.3420916307017798</v>
      </c>
      <c r="C20" s="27">
        <v>1.2950301806969584</v>
      </c>
    </row>
    <row r="21" spans="1:11">
      <c r="A21" s="27">
        <v>2019</v>
      </c>
      <c r="B21" s="27">
        <v>1.2681495750638871</v>
      </c>
      <c r="C21" s="27">
        <v>1.2278344873560352</v>
      </c>
    </row>
    <row r="22" spans="1:11">
      <c r="A22" s="27">
        <v>2020</v>
      </c>
      <c r="B22" s="27">
        <v>1.1754911337167062</v>
      </c>
      <c r="C22" s="27">
        <v>1.0931741317769041</v>
      </c>
    </row>
    <row r="23" spans="1:11">
      <c r="A23" s="27">
        <v>2021</v>
      </c>
      <c r="B23" s="27">
        <v>1.2596758611988184</v>
      </c>
      <c r="C23" s="27">
        <v>1.1639780027822686</v>
      </c>
    </row>
    <row r="24" spans="1:11">
      <c r="A24" s="27">
        <v>2022</v>
      </c>
      <c r="B24" s="27">
        <v>1.2572983265369468</v>
      </c>
      <c r="C24" s="27">
        <v>1.1052396158400495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0FDDC-59E0-4291-B07D-B5618A52C903}">
  <dimension ref="A2:K57"/>
  <sheetViews>
    <sheetView topLeftCell="A10" workbookViewId="0">
      <selection activeCell="D5" sqref="D5"/>
    </sheetView>
  </sheetViews>
  <sheetFormatPr defaultColWidth="9.140625" defaultRowHeight="12.6"/>
  <cols>
    <col min="1" max="1" width="15.5703125" style="27" bestFit="1" customWidth="1"/>
    <col min="2" max="6" width="20.7109375" style="27" bestFit="1" customWidth="1"/>
    <col min="7" max="7" width="20.85546875" style="27" bestFit="1" customWidth="1"/>
    <col min="8" max="8" width="25.42578125" style="27" bestFit="1" customWidth="1"/>
    <col min="9" max="9" width="20.7109375" style="27" bestFit="1" customWidth="1"/>
    <col min="10" max="10" width="20.85546875" style="27" bestFit="1" customWidth="1"/>
    <col min="11" max="11" width="21.28515625" style="27" bestFit="1" customWidth="1"/>
    <col min="12" max="12" width="25.42578125" style="27" bestFit="1" customWidth="1"/>
    <col min="13" max="1129" width="14.140625" style="27" bestFit="1" customWidth="1"/>
    <col min="1130" max="3629" width="11.85546875" style="27" bestFit="1" customWidth="1"/>
    <col min="3630" max="5210" width="12.140625" style="27" bestFit="1" customWidth="1"/>
    <col min="5211" max="5212" width="11.85546875" style="27" bestFit="1" customWidth="1"/>
    <col min="5213" max="16384" width="9.140625" style="27"/>
  </cols>
  <sheetData>
    <row r="2" spans="1:11">
      <c r="J2" s="38"/>
      <c r="K2" s="39"/>
    </row>
    <row r="3" spans="1:11" ht="12.95">
      <c r="E3" s="40" t="s">
        <v>101</v>
      </c>
      <c r="F3" s="37"/>
      <c r="G3" s="37"/>
      <c r="H3" s="41"/>
    </row>
    <row r="4" spans="1:11" ht="12.95">
      <c r="A4" s="32" t="s">
        <v>101</v>
      </c>
      <c r="B4" s="32"/>
      <c r="J4" s="31"/>
      <c r="K4" s="31"/>
    </row>
    <row r="5" spans="1:11">
      <c r="J5" s="31"/>
      <c r="K5" s="31"/>
    </row>
    <row r="6" spans="1:11">
      <c r="A6" s="27" t="s">
        <v>49</v>
      </c>
      <c r="B6" s="91" t="s">
        <v>67</v>
      </c>
      <c r="C6" s="91" t="s">
        <v>66</v>
      </c>
      <c r="D6" s="28"/>
      <c r="J6" s="31"/>
      <c r="K6" s="31"/>
    </row>
    <row r="7" spans="1:11">
      <c r="A7" s="27">
        <v>2005</v>
      </c>
      <c r="B7" s="27">
        <v>0.17126482080307706</v>
      </c>
      <c r="C7" s="27">
        <v>0.28724024568647816</v>
      </c>
      <c r="J7" s="31"/>
      <c r="K7" s="31"/>
    </row>
    <row r="8" spans="1:11">
      <c r="A8" s="27">
        <v>2006</v>
      </c>
      <c r="B8" s="27">
        <v>0.1482736013820817</v>
      </c>
      <c r="C8" s="27">
        <v>0.27599927031827726</v>
      </c>
      <c r="J8" s="31"/>
      <c r="K8" s="31"/>
    </row>
    <row r="9" spans="1:11">
      <c r="A9" s="27">
        <v>2007</v>
      </c>
      <c r="B9" s="27">
        <v>0.16508136572687845</v>
      </c>
      <c r="C9" s="27">
        <v>0.30661982494166906</v>
      </c>
      <c r="J9" s="31"/>
      <c r="K9" s="31"/>
    </row>
    <row r="10" spans="1:11">
      <c r="A10" s="27">
        <v>2008</v>
      </c>
      <c r="B10" s="27">
        <v>0.16323944309258548</v>
      </c>
      <c r="C10" s="27">
        <v>0.3027841443208687</v>
      </c>
      <c r="J10" s="31"/>
      <c r="K10" s="31"/>
    </row>
    <row r="11" spans="1:11">
      <c r="A11" s="27">
        <v>2009</v>
      </c>
      <c r="B11" s="27">
        <v>0.17565232965854527</v>
      </c>
      <c r="C11" s="27">
        <v>0.30322646634162648</v>
      </c>
      <c r="J11" s="31"/>
      <c r="K11" s="31"/>
    </row>
    <row r="12" spans="1:11">
      <c r="A12" s="27">
        <v>2010</v>
      </c>
      <c r="B12" s="27">
        <v>0.18283557479862703</v>
      </c>
      <c r="C12" s="27">
        <v>0.32362904779643908</v>
      </c>
      <c r="J12" s="31"/>
      <c r="K12" s="31"/>
    </row>
    <row r="13" spans="1:11">
      <c r="A13" s="27">
        <v>2011</v>
      </c>
      <c r="B13" s="27">
        <v>0.15849073705676803</v>
      </c>
      <c r="C13" s="27">
        <v>0.34566424642847354</v>
      </c>
      <c r="J13" s="31"/>
      <c r="K13" s="31"/>
    </row>
    <row r="14" spans="1:11">
      <c r="A14" s="27">
        <v>2012</v>
      </c>
      <c r="B14" s="27">
        <v>0.12759671895098981</v>
      </c>
      <c r="C14" s="27">
        <v>0.3588329465039376</v>
      </c>
      <c r="J14" s="31"/>
      <c r="K14" s="31"/>
    </row>
    <row r="15" spans="1:11">
      <c r="A15" s="27">
        <v>2013</v>
      </c>
      <c r="B15" s="27">
        <v>0.10408673033964971</v>
      </c>
      <c r="C15" s="27">
        <v>0.38601231446966228</v>
      </c>
      <c r="J15" s="31"/>
      <c r="K15" s="31"/>
    </row>
    <row r="16" spans="1:11">
      <c r="A16" s="27">
        <v>2014</v>
      </c>
      <c r="B16" s="27">
        <v>9.5450550511540347E-2</v>
      </c>
      <c r="C16" s="27">
        <v>0.37746922668062682</v>
      </c>
      <c r="J16" s="31"/>
      <c r="K16" s="31"/>
    </row>
    <row r="17" spans="1:11">
      <c r="A17" s="27">
        <v>2015</v>
      </c>
      <c r="B17" s="27">
        <v>0.11248382588286544</v>
      </c>
      <c r="C17" s="27">
        <v>0.39819470596011969</v>
      </c>
      <c r="J17" s="31"/>
      <c r="K17" s="31"/>
    </row>
    <row r="18" spans="1:11">
      <c r="A18" s="27">
        <v>2016</v>
      </c>
      <c r="B18" s="27">
        <v>0.10896651714163771</v>
      </c>
      <c r="C18" s="27">
        <v>0.40034828879289863</v>
      </c>
      <c r="J18" s="31"/>
      <c r="K18" s="31"/>
    </row>
    <row r="19" spans="1:11">
      <c r="A19" s="27">
        <v>2017</v>
      </c>
      <c r="B19" s="27">
        <v>0.1019361740409947</v>
      </c>
      <c r="C19" s="27">
        <v>0.37870501465551515</v>
      </c>
      <c r="J19" s="31"/>
      <c r="K19" s="31"/>
    </row>
    <row r="20" spans="1:11">
      <c r="A20" s="27">
        <v>2018</v>
      </c>
      <c r="B20" s="27">
        <v>0.10874074536404786</v>
      </c>
      <c r="C20" s="27">
        <v>0.40334319194161017</v>
      </c>
      <c r="J20" s="31"/>
      <c r="K20" s="31"/>
    </row>
    <row r="21" spans="1:11">
      <c r="A21" s="27">
        <v>2019</v>
      </c>
      <c r="B21" s="27">
        <v>0.13493692857185605</v>
      </c>
      <c r="C21" s="27">
        <v>0.3961171325863852</v>
      </c>
      <c r="J21" s="31"/>
      <c r="K21" s="31"/>
    </row>
    <row r="22" spans="1:11">
      <c r="A22" s="27">
        <v>2020</v>
      </c>
      <c r="B22" s="27">
        <v>0.10885428329586223</v>
      </c>
      <c r="C22" s="27">
        <v>0.39780952841012113</v>
      </c>
      <c r="J22" s="31"/>
      <c r="K22" s="31"/>
    </row>
    <row r="23" spans="1:11">
      <c r="A23" s="27">
        <v>2021</v>
      </c>
      <c r="B23" s="27">
        <v>0.12507877132432821</v>
      </c>
      <c r="C23" s="27">
        <v>0.41257252882061207</v>
      </c>
      <c r="J23" s="31"/>
      <c r="K23" s="31"/>
    </row>
    <row r="24" spans="1:11">
      <c r="A24" s="27">
        <v>2022</v>
      </c>
      <c r="B24" s="27">
        <v>0.14046080350775467</v>
      </c>
      <c r="C24" s="27">
        <v>0.32578650261766962</v>
      </c>
      <c r="J24" s="31"/>
      <c r="K24" s="31"/>
    </row>
    <row r="29" spans="1:11">
      <c r="A29" s="27" t="s">
        <v>102</v>
      </c>
    </row>
    <row r="30" spans="1:11">
      <c r="D30" s="28"/>
    </row>
    <row r="31" spans="1:11">
      <c r="A31" s="27" t="s">
        <v>49</v>
      </c>
      <c r="B31" s="91" t="s">
        <v>67</v>
      </c>
      <c r="C31" s="91" t="s">
        <v>66</v>
      </c>
    </row>
    <row r="32" spans="1:11">
      <c r="A32" s="27">
        <v>2005</v>
      </c>
      <c r="B32" s="27">
        <v>25.105103406039152</v>
      </c>
      <c r="C32" s="27">
        <v>36.979516636241563</v>
      </c>
    </row>
    <row r="33" spans="1:3">
      <c r="A33" s="27">
        <v>2006</v>
      </c>
      <c r="B33" s="27">
        <v>23.990764300028484</v>
      </c>
      <c r="C33" s="27">
        <v>39.059485088695176</v>
      </c>
    </row>
    <row r="34" spans="1:3">
      <c r="A34" s="27">
        <v>2007</v>
      </c>
      <c r="B34" s="27">
        <v>26.01074481010437</v>
      </c>
      <c r="C34" s="27">
        <v>41.155847231547035</v>
      </c>
    </row>
    <row r="35" spans="1:3">
      <c r="A35" s="27">
        <v>2008</v>
      </c>
      <c r="B35" s="27">
        <v>25.926879326502483</v>
      </c>
      <c r="C35" s="27">
        <v>39.336260942312386</v>
      </c>
    </row>
    <row r="36" spans="1:3">
      <c r="A36" s="27">
        <v>2009</v>
      </c>
      <c r="B36" s="27">
        <v>31.138979298727854</v>
      </c>
      <c r="C36" s="27">
        <v>35.878637790679932</v>
      </c>
    </row>
    <row r="37" spans="1:3">
      <c r="A37" s="27">
        <v>2010</v>
      </c>
      <c r="B37" s="27">
        <v>32.87305266062419</v>
      </c>
      <c r="C37" s="27">
        <v>36.510086025510518</v>
      </c>
    </row>
    <row r="38" spans="1:3">
      <c r="A38" s="27">
        <v>2011</v>
      </c>
      <c r="B38" s="27">
        <v>32.661720530192056</v>
      </c>
      <c r="C38" s="27">
        <v>36.304177624838694</v>
      </c>
    </row>
    <row r="39" spans="1:3">
      <c r="A39" s="27">
        <v>2012</v>
      </c>
      <c r="B39" s="27">
        <v>31.421161651611328</v>
      </c>
      <c r="C39" s="27">
        <v>35.371773924146382</v>
      </c>
    </row>
    <row r="40" spans="1:3">
      <c r="A40" s="27">
        <v>2013</v>
      </c>
      <c r="B40" s="27">
        <v>32.724932334002325</v>
      </c>
      <c r="C40" s="27">
        <v>37.853601392110185</v>
      </c>
    </row>
    <row r="41" spans="1:3">
      <c r="A41" s="27">
        <v>2014</v>
      </c>
      <c r="B41" s="27">
        <v>28.976918339729309</v>
      </c>
      <c r="C41" s="27">
        <v>40.792506486177444</v>
      </c>
    </row>
    <row r="42" spans="1:3">
      <c r="A42" s="27">
        <v>2015</v>
      </c>
      <c r="B42" s="27">
        <v>28.045722436904907</v>
      </c>
      <c r="C42" s="27">
        <v>37.535115957260132</v>
      </c>
    </row>
    <row r="43" spans="1:3">
      <c r="A43" s="27">
        <v>2016</v>
      </c>
      <c r="B43" s="27">
        <v>27.087158203125</v>
      </c>
      <c r="C43" s="27">
        <v>36.368539501638971</v>
      </c>
    </row>
    <row r="44" spans="1:3">
      <c r="A44" s="27">
        <v>2017</v>
      </c>
      <c r="B44" s="27">
        <v>28.427787733078002</v>
      </c>
      <c r="C44" s="27">
        <v>37.797211703132177</v>
      </c>
    </row>
    <row r="45" spans="1:3">
      <c r="A45" s="27">
        <v>2018</v>
      </c>
      <c r="B45" s="27">
        <v>29.210875272750854</v>
      </c>
      <c r="C45" s="27">
        <v>37.000563172733081</v>
      </c>
    </row>
    <row r="46" spans="1:3">
      <c r="A46" s="27">
        <v>2019</v>
      </c>
      <c r="B46" s="27">
        <v>28.63640389442444</v>
      </c>
      <c r="C46" s="27">
        <v>37.801215372587507</v>
      </c>
    </row>
    <row r="47" spans="1:3">
      <c r="A47" s="27">
        <v>2020</v>
      </c>
      <c r="B47" s="27">
        <v>23.18532382740694</v>
      </c>
      <c r="C47" s="27">
        <v>38.649577051401138</v>
      </c>
    </row>
    <row r="48" spans="1:3">
      <c r="A48" s="27">
        <v>2021</v>
      </c>
      <c r="B48" s="27">
        <v>24.921337969162884</v>
      </c>
      <c r="C48" s="27">
        <v>38.646857373854694</v>
      </c>
    </row>
    <row r="49" spans="1:4">
      <c r="A49" s="27">
        <v>2022</v>
      </c>
      <c r="B49" s="27">
        <v>26.97120945270245</v>
      </c>
      <c r="C49" s="27">
        <v>39.96367414792379</v>
      </c>
    </row>
    <row r="57" spans="1:4">
      <c r="D57" s="28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9C5CC-5324-44CC-93AE-B21901C42E40}">
  <dimension ref="A1:F111"/>
  <sheetViews>
    <sheetView tabSelected="1" workbookViewId="0">
      <selection activeCell="D19" sqref="D19"/>
    </sheetView>
  </sheetViews>
  <sheetFormatPr defaultColWidth="9.140625" defaultRowHeight="12.6"/>
  <cols>
    <col min="1" max="16384" width="9.140625" style="7"/>
  </cols>
  <sheetData>
    <row r="1" spans="1:6">
      <c r="A1" s="7" t="s">
        <v>103</v>
      </c>
      <c r="B1" s="7">
        <v>22.847274981605143</v>
      </c>
    </row>
    <row r="2" spans="1:6">
      <c r="A2" s="7" t="s">
        <v>103</v>
      </c>
      <c r="B2" s="7">
        <v>25.763119893500743</v>
      </c>
    </row>
    <row r="3" spans="1:6">
      <c r="A3" s="7" t="s">
        <v>103</v>
      </c>
      <c r="B3" s="7">
        <v>35.951364917467274</v>
      </c>
    </row>
    <row r="4" spans="1:6">
      <c r="A4" s="7" t="s">
        <v>103</v>
      </c>
      <c r="B4" s="7">
        <v>38.18987655810205</v>
      </c>
      <c r="F4" s="7" t="s">
        <v>104</v>
      </c>
    </row>
    <row r="5" spans="1:6">
      <c r="A5" s="7" t="s">
        <v>103</v>
      </c>
      <c r="B5" s="7">
        <v>22.469319142812871</v>
      </c>
    </row>
    <row r="6" spans="1:6">
      <c r="A6" s="7" t="s">
        <v>103</v>
      </c>
      <c r="B6" s="7">
        <v>4.4198640795724549</v>
      </c>
    </row>
    <row r="7" spans="1:6">
      <c r="A7" s="7" t="s">
        <v>103</v>
      </c>
      <c r="B7" s="7">
        <v>21.527894961509169</v>
      </c>
    </row>
    <row r="8" spans="1:6">
      <c r="A8" s="7" t="s">
        <v>103</v>
      </c>
      <c r="B8" s="7">
        <v>8.7994807278383487</v>
      </c>
    </row>
    <row r="9" spans="1:6">
      <c r="A9" s="7" t="s">
        <v>103</v>
      </c>
      <c r="B9" s="7">
        <v>30.620958781465095</v>
      </c>
    </row>
    <row r="10" spans="1:6">
      <c r="A10" s="7" t="s">
        <v>103</v>
      </c>
      <c r="B10" s="7">
        <v>17.370462268933689</v>
      </c>
    </row>
    <row r="11" spans="1:6">
      <c r="A11" s="7" t="s">
        <v>105</v>
      </c>
      <c r="B11" s="7">
        <v>27.855354906074187</v>
      </c>
    </row>
    <row r="12" spans="1:6">
      <c r="A12" s="7" t="s">
        <v>105</v>
      </c>
      <c r="B12" s="7">
        <v>46.902984280555394</v>
      </c>
    </row>
    <row r="13" spans="1:6">
      <c r="A13" s="7" t="s">
        <v>105</v>
      </c>
      <c r="B13" s="7">
        <v>20.493121048387177</v>
      </c>
    </row>
    <row r="14" spans="1:6">
      <c r="A14" s="7" t="s">
        <v>105</v>
      </c>
      <c r="B14" s="7">
        <v>31.213140739884061</v>
      </c>
    </row>
    <row r="15" spans="1:6">
      <c r="A15" s="7" t="s">
        <v>105</v>
      </c>
      <c r="B15" s="7">
        <v>26.990392136618947</v>
      </c>
    </row>
    <row r="16" spans="1:6">
      <c r="A16" s="7" t="s">
        <v>105</v>
      </c>
      <c r="B16" s="7">
        <v>24.465987149799009</v>
      </c>
    </row>
    <row r="17" spans="1:6">
      <c r="A17" s="7" t="s">
        <v>105</v>
      </c>
      <c r="B17" s="7">
        <v>20.384501755634393</v>
      </c>
    </row>
    <row r="18" spans="1:6">
      <c r="A18" s="7" t="s">
        <v>105</v>
      </c>
      <c r="B18" s="7">
        <v>4.0458894961679031</v>
      </c>
    </row>
    <row r="19" spans="1:6">
      <c r="A19" s="7" t="s">
        <v>105</v>
      </c>
      <c r="B19" s="7">
        <v>23.960169201453972</v>
      </c>
    </row>
    <row r="20" spans="1:6">
      <c r="A20" s="7" t="s">
        <v>105</v>
      </c>
      <c r="B20" s="7">
        <v>26.116834723266201</v>
      </c>
    </row>
    <row r="21" spans="1:6">
      <c r="A21" s="7" t="s">
        <v>105</v>
      </c>
      <c r="B21" s="7">
        <v>34.574849448049406</v>
      </c>
    </row>
    <row r="22" spans="1:6">
      <c r="A22" s="7" t="s">
        <v>105</v>
      </c>
      <c r="B22" s="7">
        <v>32.38907730981375</v>
      </c>
    </row>
    <row r="23" spans="1:6">
      <c r="A23" s="7" t="s">
        <v>105</v>
      </c>
      <c r="B23" s="7">
        <v>41.853291945687133</v>
      </c>
    </row>
    <row r="24" spans="1:6" ht="12.95">
      <c r="A24" s="7" t="s">
        <v>105</v>
      </c>
      <c r="B24" s="7">
        <v>26.477328335030709</v>
      </c>
      <c r="F24" s="13" t="s">
        <v>106</v>
      </c>
    </row>
    <row r="25" spans="1:6">
      <c r="A25" s="7" t="s">
        <v>105</v>
      </c>
      <c r="B25" s="7">
        <v>47.96975766625944</v>
      </c>
    </row>
    <row r="26" spans="1:6">
      <c r="A26" s="7" t="s">
        <v>105</v>
      </c>
      <c r="B26" s="7">
        <v>26.93774328926515</v>
      </c>
    </row>
    <row r="27" spans="1:6">
      <c r="A27" s="7" t="s">
        <v>105</v>
      </c>
      <c r="B27" s="7">
        <v>41.248552510721673</v>
      </c>
    </row>
    <row r="28" spans="1:6">
      <c r="A28" s="7" t="s">
        <v>105</v>
      </c>
      <c r="B28" s="7">
        <v>25.690046151507918</v>
      </c>
    </row>
    <row r="29" spans="1:6">
      <c r="A29" s="7" t="s">
        <v>105</v>
      </c>
      <c r="B29" s="7">
        <v>39.386898768388733</v>
      </c>
    </row>
    <row r="30" spans="1:6">
      <c r="A30" s="7" t="s">
        <v>105</v>
      </c>
      <c r="B30" s="7">
        <v>19.320076459582275</v>
      </c>
    </row>
    <row r="31" spans="1:6">
      <c r="A31" s="7" t="s">
        <v>105</v>
      </c>
      <c r="B31" s="7">
        <v>39.528810032006938</v>
      </c>
    </row>
    <row r="32" spans="1:6">
      <c r="A32" s="7" t="s">
        <v>105</v>
      </c>
      <c r="B32" s="7">
        <v>40.269137780303289</v>
      </c>
    </row>
    <row r="33" spans="1:2">
      <c r="A33" s="7" t="s">
        <v>105</v>
      </c>
      <c r="B33" s="7">
        <v>27.286718512762622</v>
      </c>
    </row>
    <row r="34" spans="1:2">
      <c r="A34" s="7" t="s">
        <v>105</v>
      </c>
      <c r="B34" s="7">
        <v>13.864847209820336</v>
      </c>
    </row>
    <row r="35" spans="1:2">
      <c r="A35" s="7" t="s">
        <v>105</v>
      </c>
      <c r="B35" s="7">
        <v>41.048575114978348</v>
      </c>
    </row>
    <row r="36" spans="1:2">
      <c r="A36" s="7" t="s">
        <v>105</v>
      </c>
      <c r="B36" s="7">
        <v>23.400049604718923</v>
      </c>
    </row>
    <row r="37" spans="1:2">
      <c r="A37" s="7" t="s">
        <v>105</v>
      </c>
      <c r="B37" s="7">
        <v>51.153824210677961</v>
      </c>
    </row>
    <row r="38" spans="1:2">
      <c r="A38" s="7" t="s">
        <v>105</v>
      </c>
      <c r="B38" s="7">
        <v>41.376715621525634</v>
      </c>
    </row>
    <row r="39" spans="1:2">
      <c r="A39" s="7" t="s">
        <v>105</v>
      </c>
      <c r="B39" s="7">
        <v>32.105149309902686</v>
      </c>
    </row>
    <row r="40" spans="1:2">
      <c r="A40" s="7" t="s">
        <v>105</v>
      </c>
      <c r="B40" s="7">
        <v>20.510306588216508</v>
      </c>
    </row>
    <row r="41" spans="1:2">
      <c r="A41" s="7" t="s">
        <v>105</v>
      </c>
      <c r="B41" s="7">
        <v>15.53983416715708</v>
      </c>
    </row>
    <row r="42" spans="1:2">
      <c r="A42" s="7" t="s">
        <v>105</v>
      </c>
      <c r="B42" s="7">
        <v>25.791003259263984</v>
      </c>
    </row>
    <row r="43" spans="1:2">
      <c r="A43" s="7" t="s">
        <v>105</v>
      </c>
      <c r="B43" s="7">
        <v>27.459841632591043</v>
      </c>
    </row>
    <row r="44" spans="1:2">
      <c r="A44" s="7" t="s">
        <v>105</v>
      </c>
      <c r="B44" s="7">
        <v>57.224060036270934</v>
      </c>
    </row>
    <row r="45" spans="1:2">
      <c r="A45" s="7" t="s">
        <v>105</v>
      </c>
      <c r="B45" s="7">
        <v>29.518718188451885</v>
      </c>
    </row>
    <row r="46" spans="1:2">
      <c r="A46" s="7" t="s">
        <v>105</v>
      </c>
      <c r="B46" s="7">
        <v>50.955105478930427</v>
      </c>
    </row>
    <row r="47" spans="1:2">
      <c r="A47" s="7" t="s">
        <v>105</v>
      </c>
      <c r="B47" s="7">
        <v>39.218603263960496</v>
      </c>
    </row>
    <row r="48" spans="1:2">
      <c r="A48" s="7" t="s">
        <v>105</v>
      </c>
      <c r="B48" s="7">
        <v>36.403182669714354</v>
      </c>
    </row>
    <row r="49" spans="1:2">
      <c r="A49" s="7" t="s">
        <v>105</v>
      </c>
      <c r="B49" s="7">
        <v>32.990802891679742</v>
      </c>
    </row>
    <row r="50" spans="1:2">
      <c r="A50" s="7" t="s">
        <v>105</v>
      </c>
      <c r="B50" s="7">
        <v>37.42870089559672</v>
      </c>
    </row>
    <row r="51" spans="1:2">
      <c r="A51" s="7" t="s">
        <v>105</v>
      </c>
      <c r="B51" s="7">
        <v>26.953470624158502</v>
      </c>
    </row>
    <row r="52" spans="1:2">
      <c r="A52" s="7" t="s">
        <v>105</v>
      </c>
      <c r="B52" s="7">
        <v>11.212527921904588</v>
      </c>
    </row>
    <row r="53" spans="1:2">
      <c r="A53" s="7" t="s">
        <v>105</v>
      </c>
      <c r="B53" s="7">
        <v>25.814586551780955</v>
      </c>
    </row>
    <row r="54" spans="1:2">
      <c r="A54" s="7" t="s">
        <v>105</v>
      </c>
      <c r="B54" s="7">
        <v>54.803930632460045</v>
      </c>
    </row>
    <row r="55" spans="1:2">
      <c r="A55" s="7" t="s">
        <v>105</v>
      </c>
      <c r="B55" s="7">
        <v>37.011704991534359</v>
      </c>
    </row>
    <row r="56" spans="1:2">
      <c r="A56" s="7" t="s">
        <v>105</v>
      </c>
      <c r="B56" s="7">
        <v>43.507682646391025</v>
      </c>
    </row>
    <row r="57" spans="1:2">
      <c r="A57" s="7" t="s">
        <v>105</v>
      </c>
      <c r="B57" s="7">
        <v>38.023151515003136</v>
      </c>
    </row>
    <row r="58" spans="1:2">
      <c r="A58" s="7" t="s">
        <v>105</v>
      </c>
      <c r="B58" s="7">
        <v>31.817359576274107</v>
      </c>
    </row>
    <row r="59" spans="1:2">
      <c r="A59" s="7" t="s">
        <v>105</v>
      </c>
      <c r="B59" s="7">
        <v>35.320441966688186</v>
      </c>
    </row>
    <row r="60" spans="1:2">
      <c r="A60" s="7" t="s">
        <v>105</v>
      </c>
      <c r="B60" s="7">
        <v>28.061879471681259</v>
      </c>
    </row>
    <row r="61" spans="1:2">
      <c r="A61" s="7" t="s">
        <v>105</v>
      </c>
      <c r="B61" s="7">
        <v>14.722376916951058</v>
      </c>
    </row>
    <row r="62" spans="1:2">
      <c r="A62" s="7" t="s">
        <v>105</v>
      </c>
      <c r="B62" s="7">
        <v>21.831947467837548</v>
      </c>
    </row>
    <row r="63" spans="1:2">
      <c r="A63" s="7" t="s">
        <v>105</v>
      </c>
      <c r="B63" s="7">
        <v>52.261430438363966</v>
      </c>
    </row>
    <row r="64" spans="1:2">
      <c r="A64" s="7" t="s">
        <v>105</v>
      </c>
      <c r="B64" s="7">
        <v>26.63165541966001</v>
      </c>
    </row>
    <row r="65" spans="1:2">
      <c r="A65" s="7" t="s">
        <v>105</v>
      </c>
      <c r="B65" s="7">
        <v>25.462976319724909</v>
      </c>
    </row>
    <row r="66" spans="1:2">
      <c r="A66" s="7" t="s">
        <v>107</v>
      </c>
      <c r="B66" s="7">
        <v>48.640425584729208</v>
      </c>
    </row>
    <row r="67" spans="1:2">
      <c r="A67" s="7" t="s">
        <v>107</v>
      </c>
      <c r="B67" s="7">
        <v>43.810727196169914</v>
      </c>
    </row>
    <row r="68" spans="1:2">
      <c r="A68" s="7" t="s">
        <v>107</v>
      </c>
      <c r="B68" s="7">
        <v>34.265197101609182</v>
      </c>
    </row>
    <row r="69" spans="1:2">
      <c r="A69" s="7" t="s">
        <v>107</v>
      </c>
      <c r="B69" s="7">
        <v>35.122238288892518</v>
      </c>
    </row>
    <row r="70" spans="1:2">
      <c r="A70" s="7" t="s">
        <v>107</v>
      </c>
      <c r="B70" s="7">
        <v>37.156481888689292</v>
      </c>
    </row>
    <row r="71" spans="1:2">
      <c r="A71" s="7" t="s">
        <v>107</v>
      </c>
      <c r="B71" s="7">
        <v>28.709044013470955</v>
      </c>
    </row>
    <row r="72" spans="1:2">
      <c r="A72" s="7" t="s">
        <v>107</v>
      </c>
      <c r="B72" s="7">
        <v>34.662110704536751</v>
      </c>
    </row>
    <row r="73" spans="1:2">
      <c r="A73" s="7" t="s">
        <v>107</v>
      </c>
      <c r="B73" s="7">
        <v>45.580229151043739</v>
      </c>
    </row>
    <row r="74" spans="1:2">
      <c r="A74" s="7" t="s">
        <v>107</v>
      </c>
      <c r="B74" s="7">
        <v>52.908204517155362</v>
      </c>
    </row>
    <row r="75" spans="1:2">
      <c r="A75" s="7" t="s">
        <v>107</v>
      </c>
      <c r="B75" s="7">
        <v>57.456654593418932</v>
      </c>
    </row>
    <row r="76" spans="1:2">
      <c r="A76" s="7" t="s">
        <v>107</v>
      </c>
      <c r="B76" s="7">
        <v>56.881463810029572</v>
      </c>
    </row>
    <row r="77" spans="1:2">
      <c r="A77" s="7" t="s">
        <v>107</v>
      </c>
      <c r="B77" s="7">
        <v>24.44515309777929</v>
      </c>
    </row>
    <row r="78" spans="1:2">
      <c r="A78" s="7" t="s">
        <v>107</v>
      </c>
      <c r="B78" s="7">
        <v>25.355622406252195</v>
      </c>
    </row>
    <row r="79" spans="1:2">
      <c r="A79" s="7" t="s">
        <v>107</v>
      </c>
      <c r="B79" s="7">
        <v>52.208483557730986</v>
      </c>
    </row>
    <row r="80" spans="1:2">
      <c r="A80" s="7" t="s">
        <v>107</v>
      </c>
      <c r="B80" s="7">
        <v>52.943754778466442</v>
      </c>
    </row>
    <row r="81" spans="1:2">
      <c r="A81" s="7" t="s">
        <v>107</v>
      </c>
      <c r="B81" s="7">
        <v>51.8137288878604</v>
      </c>
    </row>
    <row r="82" spans="1:2">
      <c r="A82" s="7" t="s">
        <v>107</v>
      </c>
      <c r="B82" s="7">
        <v>50.066154098992563</v>
      </c>
    </row>
    <row r="83" spans="1:2">
      <c r="A83" s="7" t="s">
        <v>107</v>
      </c>
      <c r="B83" s="7">
        <v>49.879065502191963</v>
      </c>
    </row>
    <row r="84" spans="1:2">
      <c r="A84" s="7" t="s">
        <v>107</v>
      </c>
      <c r="B84" s="7">
        <v>30.925526156318647</v>
      </c>
    </row>
    <row r="85" spans="1:2">
      <c r="A85" s="7" t="s">
        <v>107</v>
      </c>
      <c r="B85" s="7">
        <v>49.063528090293154</v>
      </c>
    </row>
    <row r="86" spans="1:2">
      <c r="A86" s="7" t="s">
        <v>107</v>
      </c>
      <c r="B86" s="7">
        <v>25.048738154147124</v>
      </c>
    </row>
    <row r="87" spans="1:2">
      <c r="A87" s="7" t="s">
        <v>107</v>
      </c>
      <c r="B87" s="7">
        <v>32.07004182327718</v>
      </c>
    </row>
    <row r="88" spans="1:2">
      <c r="A88" s="7" t="s">
        <v>107</v>
      </c>
      <c r="B88" s="7">
        <v>43.500741114101395</v>
      </c>
    </row>
    <row r="89" spans="1:2">
      <c r="A89" s="7" t="s">
        <v>107</v>
      </c>
      <c r="B89" s="7">
        <v>51.411695041950914</v>
      </c>
    </row>
    <row r="90" spans="1:2">
      <c r="A90" s="7" t="s">
        <v>107</v>
      </c>
      <c r="B90" s="7">
        <v>46.247695369858306</v>
      </c>
    </row>
    <row r="91" spans="1:2">
      <c r="A91" s="7" t="s">
        <v>107</v>
      </c>
      <c r="B91" s="7">
        <v>39.050488713618883</v>
      </c>
    </row>
    <row r="92" spans="1:2">
      <c r="A92" s="7" t="s">
        <v>107</v>
      </c>
      <c r="B92" s="7">
        <v>29.535739042968487</v>
      </c>
    </row>
    <row r="93" spans="1:2">
      <c r="A93" s="7" t="s">
        <v>107</v>
      </c>
      <c r="B93" s="7">
        <v>36.064238894739859</v>
      </c>
    </row>
    <row r="94" spans="1:2">
      <c r="A94" s="7" t="s">
        <v>107</v>
      </c>
      <c r="B94" s="7">
        <v>40.829537374006932</v>
      </c>
    </row>
    <row r="95" spans="1:2">
      <c r="A95" s="7" t="s">
        <v>107</v>
      </c>
      <c r="B95" s="7">
        <v>52.58631235630088</v>
      </c>
    </row>
    <row r="96" spans="1:2">
      <c r="A96" s="7" t="s">
        <v>107</v>
      </c>
      <c r="B96" s="7">
        <v>51.429898460935057</v>
      </c>
    </row>
    <row r="97" spans="1:2">
      <c r="A97" s="7" t="s">
        <v>107</v>
      </c>
      <c r="B97" s="7">
        <v>42.929680421673531</v>
      </c>
    </row>
    <row r="98" spans="1:2">
      <c r="A98" s="7" t="s">
        <v>107</v>
      </c>
      <c r="B98" s="7">
        <v>48.9638340293141</v>
      </c>
    </row>
    <row r="99" spans="1:2">
      <c r="A99" s="7" t="s">
        <v>107</v>
      </c>
      <c r="B99" s="7">
        <v>31.957499689848582</v>
      </c>
    </row>
    <row r="100" spans="1:2">
      <c r="A100" s="7" t="s">
        <v>107</v>
      </c>
      <c r="B100" s="7">
        <v>56.69527734253063</v>
      </c>
    </row>
    <row r="101" spans="1:2">
      <c r="A101" s="7" t="s">
        <v>107</v>
      </c>
      <c r="B101" s="7">
        <v>31.594210444641231</v>
      </c>
    </row>
    <row r="102" spans="1:2">
      <c r="A102" s="7" t="s">
        <v>107</v>
      </c>
      <c r="B102" s="7">
        <v>28.497303058509178</v>
      </c>
    </row>
    <row r="103" spans="1:2">
      <c r="A103" s="7" t="s">
        <v>107</v>
      </c>
      <c r="B103" s="7">
        <v>50.043599952126762</v>
      </c>
    </row>
    <row r="104" spans="1:2">
      <c r="A104" s="7" t="s">
        <v>107</v>
      </c>
      <c r="B104" s="7">
        <v>48.371375240753608</v>
      </c>
    </row>
    <row r="105" spans="1:2">
      <c r="A105" s="7" t="s">
        <v>107</v>
      </c>
      <c r="B105" s="7">
        <v>5.6767656889133544</v>
      </c>
    </row>
    <row r="106" spans="1:2">
      <c r="A106" s="7" t="s">
        <v>107</v>
      </c>
      <c r="B106" s="7">
        <v>41.988321459707173</v>
      </c>
    </row>
    <row r="107" spans="1:2">
      <c r="A107" s="7" t="s">
        <v>107</v>
      </c>
      <c r="B107" s="7">
        <v>33.93448246744763</v>
      </c>
    </row>
    <row r="108" spans="1:2">
      <c r="A108" s="7" t="s">
        <v>107</v>
      </c>
      <c r="B108" s="7">
        <v>42.775410055703496</v>
      </c>
    </row>
    <row r="109" spans="1:2">
      <c r="A109" s="7" t="s">
        <v>107</v>
      </c>
      <c r="B109" s="7">
        <v>40.631179429469533</v>
      </c>
    </row>
    <row r="110" spans="1:2">
      <c r="A110" s="7" t="s">
        <v>107</v>
      </c>
      <c r="B110" s="7">
        <v>33.140378305566678</v>
      </c>
    </row>
    <row r="111" spans="1:2">
      <c r="A111" s="7" t="s">
        <v>107</v>
      </c>
      <c r="B111" s="7">
        <v>41.207284838624538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49D12-9537-443A-B767-3C28C8B67581}">
  <dimension ref="A1:F105"/>
  <sheetViews>
    <sheetView workbookViewId="0">
      <selection activeCell="F62" sqref="F62"/>
    </sheetView>
  </sheetViews>
  <sheetFormatPr defaultColWidth="9.140625" defaultRowHeight="12.6"/>
  <cols>
    <col min="1" max="16384" width="9.140625" style="7"/>
  </cols>
  <sheetData>
    <row r="1" spans="1:6">
      <c r="A1" s="8" t="s">
        <v>108</v>
      </c>
      <c r="B1" s="8" t="s">
        <v>109</v>
      </c>
      <c r="C1" s="8" t="s">
        <v>110</v>
      </c>
    </row>
    <row r="2" spans="1:6">
      <c r="A2" s="7" t="s">
        <v>65</v>
      </c>
      <c r="B2" s="7">
        <v>3.1636363636363636</v>
      </c>
      <c r="C2" s="7">
        <v>25.791839495012404</v>
      </c>
    </row>
    <row r="3" spans="1:6">
      <c r="A3" s="7" t="s">
        <v>65</v>
      </c>
      <c r="B3" s="7">
        <v>2.4042553191489362</v>
      </c>
      <c r="C3" s="7">
        <v>22.375396651730089</v>
      </c>
    </row>
    <row r="4" spans="1:6">
      <c r="A4" s="7" t="s">
        <v>65</v>
      </c>
      <c r="B4" s="7">
        <v>2.2553191489361701</v>
      </c>
      <c r="C4" s="7">
        <v>34.185492049680512</v>
      </c>
    </row>
    <row r="5" spans="1:6">
      <c r="A5" s="7" t="s">
        <v>65</v>
      </c>
      <c r="B5" s="7">
        <v>3.4255319148936172</v>
      </c>
      <c r="C5" s="7">
        <v>35.943878263878162</v>
      </c>
      <c r="F5" s="9"/>
    </row>
    <row r="6" spans="1:6">
      <c r="A6" s="7" t="s">
        <v>66</v>
      </c>
      <c r="B6" s="7">
        <v>2.2553191489361701</v>
      </c>
      <c r="C6" s="7">
        <v>27.984466993103549</v>
      </c>
    </row>
    <row r="7" spans="1:6">
      <c r="A7" s="7" t="s">
        <v>66</v>
      </c>
      <c r="B7" s="7">
        <v>1.8</v>
      </c>
      <c r="C7" s="7">
        <v>51.410992465712276</v>
      </c>
    </row>
    <row r="8" spans="1:6">
      <c r="A8" s="7" t="s">
        <v>66</v>
      </c>
      <c r="B8" s="7">
        <v>1.2173913043478262</v>
      </c>
      <c r="C8" s="7">
        <v>11.86383580359554</v>
      </c>
    </row>
    <row r="9" spans="1:6">
      <c r="A9" s="7" t="s">
        <v>66</v>
      </c>
      <c r="B9" s="7">
        <v>2.3617021276595747</v>
      </c>
      <c r="C9" s="7">
        <v>33.882960212653643</v>
      </c>
    </row>
    <row r="10" spans="1:6">
      <c r="A10" s="7" t="s">
        <v>66</v>
      </c>
      <c r="B10" s="7">
        <v>1.3829787234042554</v>
      </c>
      <c r="C10" s="7">
        <v>27.019512599295254</v>
      </c>
      <c r="F10" s="92" t="s">
        <v>111</v>
      </c>
    </row>
    <row r="11" spans="1:6">
      <c r="A11" s="7" t="s">
        <v>66</v>
      </c>
      <c r="B11" s="7">
        <v>2.7872340425531914</v>
      </c>
      <c r="C11" s="7">
        <v>24.561317317395265</v>
      </c>
    </row>
    <row r="12" spans="1:6">
      <c r="A12" s="7" t="s">
        <v>66</v>
      </c>
      <c r="B12" s="7">
        <v>2.152173913043478</v>
      </c>
      <c r="C12" s="7">
        <v>21.597712721882242</v>
      </c>
    </row>
    <row r="13" spans="1:6">
      <c r="A13" s="7" t="s">
        <v>66</v>
      </c>
      <c r="B13" s="7">
        <v>2.13953488372093</v>
      </c>
      <c r="C13" s="7">
        <v>3.0563517519557024</v>
      </c>
    </row>
    <row r="14" spans="1:6">
      <c r="A14" s="7" t="s">
        <v>66</v>
      </c>
      <c r="B14" s="7">
        <v>1.5</v>
      </c>
      <c r="C14" s="7">
        <v>23.131076280619325</v>
      </c>
    </row>
    <row r="15" spans="1:6">
      <c r="A15" s="7" t="s">
        <v>66</v>
      </c>
      <c r="B15" s="7">
        <v>3.0370370370370372</v>
      </c>
      <c r="C15" s="7">
        <v>26.385631938993662</v>
      </c>
    </row>
    <row r="16" spans="1:6">
      <c r="A16" s="7" t="s">
        <v>66</v>
      </c>
      <c r="B16" s="7">
        <v>2.4363636363636365</v>
      </c>
      <c r="C16" s="7">
        <v>35.77444038474264</v>
      </c>
    </row>
    <row r="17" spans="1:6">
      <c r="A17" s="7" t="s">
        <v>66</v>
      </c>
      <c r="B17" s="7">
        <v>2.0181818181818181</v>
      </c>
      <c r="C17" s="7">
        <v>34.318308756325422</v>
      </c>
    </row>
    <row r="18" spans="1:6">
      <c r="A18" s="7" t="s">
        <v>66</v>
      </c>
      <c r="B18" s="7">
        <v>2.2553191489361701</v>
      </c>
      <c r="C18" s="7">
        <v>40.961897200996049</v>
      </c>
    </row>
    <row r="19" spans="1:6">
      <c r="A19" s="7" t="s">
        <v>66</v>
      </c>
      <c r="B19" s="7">
        <v>2.5454545454545454</v>
      </c>
      <c r="C19" s="7">
        <v>25.823637814924851</v>
      </c>
    </row>
    <row r="20" spans="1:6">
      <c r="A20" s="7" t="s">
        <v>66</v>
      </c>
      <c r="B20" s="7">
        <v>2.2000000000000002</v>
      </c>
      <c r="C20" s="7">
        <v>50.202973010260408</v>
      </c>
    </row>
    <row r="21" spans="1:6">
      <c r="A21" s="7" t="s">
        <v>66</v>
      </c>
      <c r="B21" s="7">
        <v>2.6595744680851063</v>
      </c>
      <c r="C21" s="7">
        <v>27.523476000905948</v>
      </c>
    </row>
    <row r="22" spans="1:6">
      <c r="A22" s="7" t="s">
        <v>66</v>
      </c>
      <c r="B22" s="7">
        <v>1.8727272727272728</v>
      </c>
      <c r="C22" s="7">
        <v>40.907498277069926</v>
      </c>
    </row>
    <row r="23" spans="1:6">
      <c r="A23" s="7" t="s">
        <v>66</v>
      </c>
      <c r="B23" s="7">
        <v>2.2391304347826089</v>
      </c>
      <c r="C23" s="7">
        <v>21.777372137899565</v>
      </c>
    </row>
    <row r="24" spans="1:6">
      <c r="A24" s="7" t="s">
        <v>66</v>
      </c>
      <c r="B24" s="7">
        <v>1.5818181818181818</v>
      </c>
      <c r="C24" s="7">
        <v>43.796027317585484</v>
      </c>
    </row>
    <row r="25" spans="1:6">
      <c r="A25" s="7" t="s">
        <v>66</v>
      </c>
      <c r="B25" s="7">
        <v>2.3404255319148937</v>
      </c>
      <c r="C25" s="7">
        <v>17.298869438920565</v>
      </c>
    </row>
    <row r="26" spans="1:6">
      <c r="A26" s="7" t="s">
        <v>66</v>
      </c>
      <c r="B26" s="7">
        <v>2.2765957446808511</v>
      </c>
      <c r="C26" s="7">
        <v>40.774094766099289</v>
      </c>
    </row>
    <row r="27" spans="1:6">
      <c r="A27" s="7" t="s">
        <v>66</v>
      </c>
      <c r="B27" s="7">
        <v>2.8703703703703702</v>
      </c>
      <c r="C27" s="7">
        <v>40.176994117869526</v>
      </c>
    </row>
    <row r="28" spans="1:6">
      <c r="A28" s="7" t="s">
        <v>66</v>
      </c>
      <c r="B28" s="7">
        <v>2.1956521739130435</v>
      </c>
      <c r="C28" s="7">
        <v>29.449330841050156</v>
      </c>
    </row>
    <row r="29" spans="1:6">
      <c r="A29" s="7" t="s">
        <v>66</v>
      </c>
      <c r="B29" s="7">
        <v>2.6382978723404253</v>
      </c>
      <c r="C29" s="7">
        <v>15.050590742488884</v>
      </c>
    </row>
    <row r="30" spans="1:6" ht="12.95">
      <c r="A30" s="7" t="s">
        <v>66</v>
      </c>
      <c r="B30" s="7">
        <v>2.3636363636363638</v>
      </c>
      <c r="C30" s="7">
        <v>30.743505310231761</v>
      </c>
      <c r="F30" s="13" t="s">
        <v>112</v>
      </c>
    </row>
    <row r="31" spans="1:6">
      <c r="A31" s="7" t="s">
        <v>66</v>
      </c>
      <c r="B31" s="7">
        <v>2.8043478260869565</v>
      </c>
      <c r="C31" s="7">
        <v>25.326045304028238</v>
      </c>
    </row>
    <row r="32" spans="1:6">
      <c r="A32" s="7" t="s">
        <v>66</v>
      </c>
      <c r="B32" s="7">
        <v>2.3191489361702127</v>
      </c>
      <c r="C32" s="7">
        <v>46.950895547473465</v>
      </c>
    </row>
    <row r="33" spans="1:5">
      <c r="A33" s="7" t="s">
        <v>66</v>
      </c>
      <c r="B33" s="7">
        <v>2.95</v>
      </c>
      <c r="C33" s="7">
        <v>32.818945717251296</v>
      </c>
    </row>
    <row r="34" spans="1:5">
      <c r="A34" s="7" t="s">
        <v>66</v>
      </c>
      <c r="B34" s="7">
        <v>3.3617021276595747</v>
      </c>
      <c r="C34" s="7">
        <v>33.043254189228733</v>
      </c>
    </row>
    <row r="35" spans="1:5">
      <c r="A35" s="7" t="s">
        <v>66</v>
      </c>
      <c r="B35" s="7">
        <v>2.6181818181818182</v>
      </c>
      <c r="C35" s="7">
        <v>14.778916465967839</v>
      </c>
      <c r="E35" s="9"/>
    </row>
    <row r="36" spans="1:5">
      <c r="A36" s="7" t="s">
        <v>66</v>
      </c>
      <c r="B36" s="7">
        <v>1.8888888888888888</v>
      </c>
      <c r="C36" s="7">
        <v>14.482211456054168</v>
      </c>
    </row>
    <row r="37" spans="1:5">
      <c r="A37" s="7" t="s">
        <v>66</v>
      </c>
      <c r="B37" s="7">
        <v>2.2340425531914891</v>
      </c>
      <c r="C37" s="7">
        <v>28.125529460322539</v>
      </c>
    </row>
    <row r="38" spans="1:5">
      <c r="A38" s="7" t="s">
        <v>66</v>
      </c>
      <c r="B38" s="7">
        <v>1.3191489361702127</v>
      </c>
      <c r="C38" s="7">
        <v>25.30816480541684</v>
      </c>
    </row>
    <row r="39" spans="1:5">
      <c r="A39" s="7" t="s">
        <v>66</v>
      </c>
      <c r="B39" s="7">
        <v>1.6170212765957446</v>
      </c>
      <c r="C39" s="7">
        <v>58.093697740749604</v>
      </c>
    </row>
    <row r="40" spans="1:5">
      <c r="A40" s="7" t="s">
        <v>66</v>
      </c>
      <c r="B40" s="7">
        <v>2.2553191489361701</v>
      </c>
      <c r="C40" s="7">
        <v>30.222782612512407</v>
      </c>
    </row>
    <row r="41" spans="1:5">
      <c r="A41" s="7" t="s">
        <v>66</v>
      </c>
      <c r="B41" s="7">
        <v>2.1090909090909089</v>
      </c>
      <c r="C41" s="7">
        <v>50.976093934192157</v>
      </c>
    </row>
    <row r="42" spans="1:5">
      <c r="A42" s="7" t="s">
        <v>66</v>
      </c>
      <c r="B42" s="7">
        <v>1.6415094339622642</v>
      </c>
      <c r="C42" s="7">
        <v>41.700037467399788</v>
      </c>
    </row>
    <row r="43" spans="1:5">
      <c r="A43" s="7" t="s">
        <v>66</v>
      </c>
      <c r="B43" s="7">
        <v>2.2592592592592591</v>
      </c>
      <c r="C43" s="7">
        <v>35.963023017898308</v>
      </c>
    </row>
    <row r="44" spans="1:5">
      <c r="A44" s="7" t="s">
        <v>66</v>
      </c>
      <c r="B44" s="7">
        <v>3.2340425531914891</v>
      </c>
      <c r="C44" s="7">
        <v>36.165347153557143</v>
      </c>
    </row>
    <row r="45" spans="1:5">
      <c r="A45" s="7" t="s">
        <v>66</v>
      </c>
      <c r="B45" s="7">
        <v>2.4893617021276597</v>
      </c>
      <c r="C45" s="7">
        <v>35.965019751918341</v>
      </c>
    </row>
    <row r="46" spans="1:5">
      <c r="A46" s="7" t="s">
        <v>66</v>
      </c>
      <c r="B46" s="7">
        <v>2.4042553191489362</v>
      </c>
      <c r="C46" s="7">
        <v>27.521576754404006</v>
      </c>
    </row>
    <row r="47" spans="1:5">
      <c r="A47" s="7" t="s">
        <v>66</v>
      </c>
      <c r="B47" s="7">
        <v>2.1090909090909089</v>
      </c>
      <c r="C47" s="7">
        <v>9.6399668508297793</v>
      </c>
    </row>
    <row r="48" spans="1:5">
      <c r="A48" s="7" t="s">
        <v>66</v>
      </c>
      <c r="B48" s="7">
        <v>3.0363636363636362</v>
      </c>
      <c r="C48" s="7">
        <v>27.926645553317744</v>
      </c>
    </row>
    <row r="49" spans="1:3">
      <c r="A49" s="7" t="s">
        <v>66</v>
      </c>
      <c r="B49" s="7">
        <v>1.5454545454545454</v>
      </c>
      <c r="C49" s="7">
        <v>56.997149685170783</v>
      </c>
    </row>
    <row r="50" spans="1:3">
      <c r="A50" s="7" t="s">
        <v>66</v>
      </c>
      <c r="B50" s="7">
        <v>1.1132075471698113</v>
      </c>
      <c r="C50" s="7">
        <v>37.011704991534359</v>
      </c>
    </row>
    <row r="51" spans="1:3">
      <c r="A51" s="7" t="s">
        <v>66</v>
      </c>
      <c r="B51" s="7">
        <v>1.6222222222222222</v>
      </c>
      <c r="C51" s="7">
        <v>41.881864649607628</v>
      </c>
    </row>
    <row r="52" spans="1:3">
      <c r="A52" s="7" t="s">
        <v>66</v>
      </c>
      <c r="B52" s="7">
        <v>1.6808510638297873</v>
      </c>
      <c r="C52" s="7">
        <v>36.749876977674923</v>
      </c>
    </row>
    <row r="53" spans="1:3">
      <c r="A53" s="7" t="s">
        <v>66</v>
      </c>
      <c r="B53" s="7">
        <v>1.7659574468085106</v>
      </c>
      <c r="C53" s="7">
        <v>32.505089050248998</v>
      </c>
    </row>
    <row r="54" spans="1:3">
      <c r="A54" s="7" t="s">
        <v>66</v>
      </c>
      <c r="B54" s="7">
        <v>2.8431372549019609</v>
      </c>
      <c r="C54" s="7">
        <v>40.04073764403924</v>
      </c>
    </row>
    <row r="55" spans="1:3">
      <c r="A55" s="7" t="s">
        <v>66</v>
      </c>
      <c r="B55" s="7">
        <v>2.9574468085106385</v>
      </c>
      <c r="C55" s="7">
        <v>26.719133354080792</v>
      </c>
    </row>
    <row r="56" spans="1:3">
      <c r="A56" s="7" t="s">
        <v>66</v>
      </c>
      <c r="B56" s="7">
        <v>2.6382978723404253</v>
      </c>
      <c r="C56" s="7">
        <v>15.553017801023293</v>
      </c>
    </row>
    <row r="57" spans="1:3">
      <c r="A57" s="7" t="s">
        <v>67</v>
      </c>
      <c r="B57" s="7">
        <v>2</v>
      </c>
      <c r="C57" s="7">
        <v>47.216016091170054</v>
      </c>
    </row>
    <row r="58" spans="1:3">
      <c r="A58" s="7" t="s">
        <v>67</v>
      </c>
      <c r="B58" s="7">
        <v>1.9090909090909092</v>
      </c>
      <c r="C58" s="7">
        <v>44.366539638635707</v>
      </c>
    </row>
    <row r="59" spans="1:3">
      <c r="A59" s="7" t="s">
        <v>67</v>
      </c>
      <c r="B59" s="7">
        <v>1.709090909090909</v>
      </c>
      <c r="C59" s="7">
        <v>31.790217466054276</v>
      </c>
    </row>
    <row r="60" spans="1:3">
      <c r="A60" s="7" t="s">
        <v>67</v>
      </c>
      <c r="B60" s="7">
        <v>1.6170212765957446</v>
      </c>
      <c r="C60" s="7">
        <v>32.747417151922647</v>
      </c>
    </row>
    <row r="61" spans="1:3">
      <c r="A61" s="7" t="s">
        <v>67</v>
      </c>
      <c r="B61" s="7">
        <v>1.8085106382978724</v>
      </c>
      <c r="C61" s="7">
        <v>36.416840831901652</v>
      </c>
    </row>
    <row r="62" spans="1:3">
      <c r="A62" s="7" t="s">
        <v>67</v>
      </c>
      <c r="B62" s="7">
        <v>2.1063829787234041</v>
      </c>
      <c r="C62" s="7">
        <v>26.366256304966679</v>
      </c>
    </row>
    <row r="63" spans="1:3">
      <c r="A63" s="7" t="s">
        <v>67</v>
      </c>
      <c r="B63" s="7">
        <v>2.2962962962962963</v>
      </c>
      <c r="C63" s="7">
        <v>30.37503860162229</v>
      </c>
    </row>
    <row r="64" spans="1:3">
      <c r="A64" s="7" t="s">
        <v>67</v>
      </c>
      <c r="B64" s="7">
        <v>1.8723404255319149</v>
      </c>
      <c r="C64" s="7">
        <v>43.755445492190795</v>
      </c>
    </row>
    <row r="65" spans="1:3">
      <c r="A65" s="7" t="s">
        <v>67</v>
      </c>
      <c r="B65" s="7">
        <v>1.2545454545454546</v>
      </c>
      <c r="C65" s="7">
        <v>51.992733670980101</v>
      </c>
    </row>
    <row r="66" spans="1:3">
      <c r="A66" s="7" t="s">
        <v>67</v>
      </c>
      <c r="B66" s="7">
        <v>1.3777777777777778</v>
      </c>
      <c r="C66" s="7">
        <v>57.8731762519065</v>
      </c>
    </row>
    <row r="67" spans="1:3">
      <c r="A67" s="7" t="s">
        <v>67</v>
      </c>
      <c r="B67" s="7">
        <v>2.1304347826086958</v>
      </c>
      <c r="C67" s="7">
        <v>56.986409063838032</v>
      </c>
    </row>
    <row r="68" spans="1:3">
      <c r="A68" s="7" t="s">
        <v>67</v>
      </c>
      <c r="B68" s="7">
        <v>1.5217391304347827</v>
      </c>
      <c r="C68" s="7">
        <v>29.216969866073025</v>
      </c>
    </row>
    <row r="69" spans="1:3">
      <c r="A69" s="7" t="s">
        <v>67</v>
      </c>
      <c r="B69" s="7">
        <v>1.3818181818181818</v>
      </c>
      <c r="C69" s="7">
        <v>29.532519077034834</v>
      </c>
    </row>
    <row r="70" spans="1:3">
      <c r="A70" s="7" t="s">
        <v>67</v>
      </c>
      <c r="B70" s="7">
        <v>1.6304347826086956</v>
      </c>
      <c r="C70" s="7">
        <v>52.393185565331301</v>
      </c>
    </row>
    <row r="71" spans="1:3">
      <c r="A71" s="7" t="s">
        <v>67</v>
      </c>
      <c r="B71" s="7">
        <v>1.425531914893617</v>
      </c>
      <c r="C71" s="7">
        <v>48.500449428535454</v>
      </c>
    </row>
    <row r="72" spans="1:3">
      <c r="A72" s="7" t="s">
        <v>67</v>
      </c>
      <c r="B72" s="7">
        <v>1.3829787234042554</v>
      </c>
      <c r="C72" s="7">
        <v>51.995427851492984</v>
      </c>
    </row>
    <row r="73" spans="1:3">
      <c r="A73" s="7" t="s">
        <v>67</v>
      </c>
      <c r="B73" s="7">
        <v>1.4181818181818182</v>
      </c>
      <c r="C73" s="7">
        <v>47.882769139976524</v>
      </c>
    </row>
    <row r="74" spans="1:3">
      <c r="A74" s="7" t="s">
        <v>67</v>
      </c>
      <c r="B74" s="7">
        <v>1.574468085106383</v>
      </c>
      <c r="C74" s="7">
        <v>46.055052352817732</v>
      </c>
    </row>
    <row r="75" spans="1:3">
      <c r="A75" s="7" t="s">
        <v>67</v>
      </c>
      <c r="B75" s="7">
        <v>2.4545454545454546</v>
      </c>
      <c r="C75" s="7">
        <v>31.502779537857322</v>
      </c>
    </row>
    <row r="76" spans="1:3">
      <c r="A76" s="7" t="s">
        <v>67</v>
      </c>
      <c r="B76" s="7">
        <v>1.7446808510638299</v>
      </c>
      <c r="C76" s="7">
        <v>48.12760766326776</v>
      </c>
    </row>
    <row r="77" spans="1:3">
      <c r="A77" s="7" t="s">
        <v>67</v>
      </c>
      <c r="B77" s="7">
        <v>2.4680851063829787</v>
      </c>
      <c r="C77" s="7">
        <v>25.310817034107629</v>
      </c>
    </row>
    <row r="78" spans="1:3">
      <c r="A78" s="7" t="s">
        <v>67</v>
      </c>
      <c r="B78" s="7">
        <v>1.5818181818181818</v>
      </c>
      <c r="C78" s="7">
        <v>29.577798141511373</v>
      </c>
    </row>
    <row r="79" spans="1:3">
      <c r="A79" s="7" t="s">
        <v>67</v>
      </c>
      <c r="B79" s="7">
        <v>1.9456521739130435</v>
      </c>
      <c r="C79" s="7">
        <v>44.991789882541489</v>
      </c>
    </row>
    <row r="80" spans="1:3">
      <c r="A80" s="7" t="s">
        <v>67</v>
      </c>
      <c r="B80" s="7">
        <v>1.5434782608695652</v>
      </c>
      <c r="C80" s="7">
        <v>52.265750684575131</v>
      </c>
    </row>
    <row r="81" spans="1:3">
      <c r="A81" s="7" t="s">
        <v>67</v>
      </c>
      <c r="B81" s="7">
        <v>1.8727272727272728</v>
      </c>
      <c r="C81" s="7">
        <v>48.622589951952307</v>
      </c>
    </row>
    <row r="82" spans="1:3">
      <c r="A82" s="7" t="s">
        <v>67</v>
      </c>
      <c r="B82" s="7">
        <v>1.537037037037037</v>
      </c>
      <c r="C82" s="7">
        <v>40.295674421574986</v>
      </c>
    </row>
    <row r="83" spans="1:3">
      <c r="A83" s="7" t="s">
        <v>67</v>
      </c>
      <c r="B83" s="7">
        <v>2.5319148936170213</v>
      </c>
      <c r="C83" s="7">
        <v>31.038039471933832</v>
      </c>
    </row>
    <row r="84" spans="1:3">
      <c r="A84" s="7" t="s">
        <v>67</v>
      </c>
      <c r="B84" s="7">
        <v>2.0666666666666669</v>
      </c>
      <c r="C84" s="7">
        <v>33.494648235715324</v>
      </c>
    </row>
    <row r="85" spans="1:3">
      <c r="A85" s="7" t="s">
        <v>67</v>
      </c>
      <c r="B85" s="7">
        <v>1.8909090909090909</v>
      </c>
      <c r="C85" s="7">
        <v>36.564620265136192</v>
      </c>
    </row>
    <row r="86" spans="1:3">
      <c r="A86" s="7" t="s">
        <v>67</v>
      </c>
      <c r="B86" s="7">
        <v>1.4680851063829787</v>
      </c>
      <c r="C86" s="7">
        <v>51.378713734754797</v>
      </c>
    </row>
    <row r="87" spans="1:3">
      <c r="A87" s="7" t="s">
        <v>67</v>
      </c>
      <c r="B87" s="7">
        <v>1.2592592592592593</v>
      </c>
      <c r="C87" s="7">
        <v>50.704623099513675</v>
      </c>
    </row>
    <row r="88" spans="1:3">
      <c r="A88" s="7" t="s">
        <v>67</v>
      </c>
      <c r="B88" s="7">
        <v>1.2978723404255319</v>
      </c>
      <c r="C88" s="7">
        <v>47.249953176607164</v>
      </c>
    </row>
    <row r="89" spans="1:3">
      <c r="A89" s="7" t="s">
        <v>67</v>
      </c>
      <c r="B89" s="7">
        <v>2.1086956521739131</v>
      </c>
      <c r="C89" s="7">
        <v>48.879518123647081</v>
      </c>
    </row>
    <row r="90" spans="1:3">
      <c r="A90" s="7" t="s">
        <v>67</v>
      </c>
      <c r="B90" s="7">
        <v>2.0363636363636362</v>
      </c>
      <c r="C90" s="7">
        <v>30.230656083071938</v>
      </c>
    </row>
    <row r="91" spans="1:3">
      <c r="A91" s="7" t="s">
        <v>67</v>
      </c>
      <c r="B91" s="7">
        <v>1.446808510638298</v>
      </c>
      <c r="C91" s="7">
        <v>56.12264260852141</v>
      </c>
    </row>
    <row r="92" spans="1:3">
      <c r="A92" s="7" t="s">
        <v>67</v>
      </c>
      <c r="B92" s="7">
        <v>1.3518518518518519</v>
      </c>
      <c r="C92" s="7">
        <v>33.276252812419564</v>
      </c>
    </row>
    <row r="93" spans="1:3">
      <c r="A93" s="7" t="s">
        <v>67</v>
      </c>
      <c r="B93" s="7">
        <v>2.9818181818181819</v>
      </c>
      <c r="C93" s="7">
        <v>28.963480851883929</v>
      </c>
    </row>
    <row r="94" spans="1:3">
      <c r="A94" s="7" t="s">
        <v>67</v>
      </c>
      <c r="B94" s="7">
        <v>1.7446808510638299</v>
      </c>
      <c r="C94" s="7">
        <v>50.64409145594319</v>
      </c>
    </row>
    <row r="95" spans="1:3">
      <c r="A95" s="7" t="s">
        <v>67</v>
      </c>
      <c r="B95" s="7">
        <v>1.0851063829787233</v>
      </c>
      <c r="C95" s="7">
        <v>48.07844737360233</v>
      </c>
    </row>
    <row r="96" spans="1:3">
      <c r="A96" s="7" t="s">
        <v>67</v>
      </c>
      <c r="B96" s="7">
        <v>2.074074074074074</v>
      </c>
      <c r="C96" s="7">
        <v>1.1842627898652864</v>
      </c>
    </row>
    <row r="97" spans="1:3">
      <c r="A97" s="7" t="s">
        <v>67</v>
      </c>
      <c r="B97" s="7">
        <v>1.6909090909090909</v>
      </c>
      <c r="C97" s="7">
        <v>41.43730389901728</v>
      </c>
    </row>
    <row r="98" spans="1:3">
      <c r="A98" s="7" t="s">
        <v>67</v>
      </c>
      <c r="B98" s="7">
        <v>2</v>
      </c>
      <c r="C98" s="7">
        <v>30.067089627868839</v>
      </c>
    </row>
    <row r="99" spans="1:3">
      <c r="A99" s="7" t="s">
        <v>67</v>
      </c>
      <c r="B99" s="7">
        <v>2.4347826086956523</v>
      </c>
      <c r="C99" s="7">
        <v>42.861566840142785</v>
      </c>
    </row>
    <row r="100" spans="1:3">
      <c r="A100" s="7" t="s">
        <v>67</v>
      </c>
      <c r="B100" s="7">
        <v>2.4</v>
      </c>
      <c r="C100" s="7">
        <v>39.162019254184699</v>
      </c>
    </row>
    <row r="101" spans="1:3">
      <c r="A101" s="7" t="s">
        <v>67</v>
      </c>
      <c r="B101" s="7">
        <v>2.3617021276595747</v>
      </c>
      <c r="C101" s="7">
        <v>34.172494098949421</v>
      </c>
    </row>
    <row r="102" spans="1:3">
      <c r="A102" s="7" t="s">
        <v>67</v>
      </c>
      <c r="B102" s="7">
        <v>1.7872340425531914</v>
      </c>
      <c r="C102" s="7">
        <v>42.591011850544575</v>
      </c>
    </row>
    <row r="105" spans="1:3" ht="12.95">
      <c r="A105" s="10" t="s">
        <v>113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C0329-1E29-470E-AB27-B5A80FB1076F}">
  <dimension ref="A1:H151"/>
  <sheetViews>
    <sheetView workbookViewId="0">
      <selection activeCell="J50" sqref="J50"/>
    </sheetView>
  </sheetViews>
  <sheetFormatPr defaultColWidth="9.140625" defaultRowHeight="12.6"/>
  <cols>
    <col min="1" max="16384" width="9.140625" style="14"/>
  </cols>
  <sheetData>
    <row r="1" spans="1:8">
      <c r="H1" s="14" t="s">
        <v>114</v>
      </c>
    </row>
    <row r="2" spans="1:8">
      <c r="C2" s="14" t="s">
        <v>115</v>
      </c>
      <c r="D2" s="14" t="s">
        <v>116</v>
      </c>
    </row>
    <row r="3" spans="1:8">
      <c r="A3" s="14" t="s">
        <v>117</v>
      </c>
      <c r="B3" s="14" t="s">
        <v>65</v>
      </c>
      <c r="C3" s="14">
        <v>0.49556519999999998</v>
      </c>
      <c r="D3" s="14">
        <v>9.1925600000000003</v>
      </c>
    </row>
    <row r="4" spans="1:8">
      <c r="A4" s="14" t="s">
        <v>118</v>
      </c>
      <c r="B4" s="14" t="s">
        <v>65</v>
      </c>
      <c r="C4" s="14">
        <v>0.83509770000000005</v>
      </c>
      <c r="D4" s="14">
        <v>26.471729999999997</v>
      </c>
    </row>
    <row r="5" spans="1:8">
      <c r="A5" s="14" t="s">
        <v>119</v>
      </c>
      <c r="B5" s="14" t="s">
        <v>65</v>
      </c>
      <c r="C5" s="14">
        <v>0.72355380000000002</v>
      </c>
      <c r="D5" s="14">
        <v>27.148030000000002</v>
      </c>
    </row>
    <row r="6" spans="1:8">
      <c r="A6" s="14" t="s">
        <v>120</v>
      </c>
      <c r="B6" s="14" t="s">
        <v>65</v>
      </c>
      <c r="C6" s="14">
        <v>0.71798810000000002</v>
      </c>
      <c r="D6" s="14">
        <v>30.742609999999999</v>
      </c>
    </row>
    <row r="7" spans="1:8">
      <c r="A7" s="14" t="s">
        <v>121</v>
      </c>
      <c r="B7" s="14" t="s">
        <v>65</v>
      </c>
      <c r="C7" s="14">
        <v>0.84168759999999998</v>
      </c>
      <c r="D7" s="14">
        <v>28.365479999999998</v>
      </c>
    </row>
    <row r="8" spans="1:8">
      <c r="A8" s="14" t="s">
        <v>122</v>
      </c>
      <c r="B8" s="14" t="s">
        <v>65</v>
      </c>
      <c r="C8" s="14">
        <v>0.50522180000000005</v>
      </c>
      <c r="D8" s="14">
        <v>20.95919</v>
      </c>
    </row>
    <row r="9" spans="1:8">
      <c r="A9" s="14" t="s">
        <v>123</v>
      </c>
      <c r="B9" s="14" t="s">
        <v>65</v>
      </c>
      <c r="C9" s="14">
        <v>0.55507359999999994</v>
      </c>
      <c r="D9" s="14">
        <v>24.15419</v>
      </c>
    </row>
    <row r="10" spans="1:8">
      <c r="A10" s="14" t="s">
        <v>124</v>
      </c>
      <c r="B10" s="14" t="s">
        <v>65</v>
      </c>
      <c r="C10" s="14">
        <v>0.67867230000000001</v>
      </c>
      <c r="D10" s="14">
        <v>23.481279999999998</v>
      </c>
    </row>
    <row r="11" spans="1:8">
      <c r="A11" s="14" t="s">
        <v>125</v>
      </c>
      <c r="B11" s="14" t="s">
        <v>65</v>
      </c>
      <c r="C11" s="14">
        <v>0.78214349999999999</v>
      </c>
      <c r="D11" s="14">
        <v>45.896140000000003</v>
      </c>
    </row>
    <row r="12" spans="1:8">
      <c r="A12" s="14" t="s">
        <v>126</v>
      </c>
      <c r="B12" s="14" t="s">
        <v>65</v>
      </c>
      <c r="C12" s="14">
        <v>0.87912120000000005</v>
      </c>
      <c r="D12" s="14">
        <v>22.161179999999998</v>
      </c>
    </row>
    <row r="13" spans="1:8">
      <c r="A13" s="14" t="s">
        <v>127</v>
      </c>
      <c r="B13" s="14" t="s">
        <v>65</v>
      </c>
      <c r="C13" s="14">
        <v>0.69952139999999996</v>
      </c>
      <c r="D13" s="14">
        <v>21.236470000000001</v>
      </c>
    </row>
    <row r="14" spans="1:8">
      <c r="A14" s="14" t="s">
        <v>128</v>
      </c>
      <c r="B14" s="14" t="s">
        <v>65</v>
      </c>
      <c r="C14" s="14">
        <v>0.83640389999999998</v>
      </c>
      <c r="D14" s="14">
        <v>30.79439</v>
      </c>
    </row>
    <row r="15" spans="1:8">
      <c r="A15" s="14" t="s">
        <v>129</v>
      </c>
      <c r="B15" s="14" t="s">
        <v>65</v>
      </c>
      <c r="C15" s="14">
        <v>0.74840119999999999</v>
      </c>
      <c r="D15" s="14">
        <v>29.466589999999997</v>
      </c>
      <c r="G15" s="14" t="s">
        <v>130</v>
      </c>
    </row>
    <row r="16" spans="1:8">
      <c r="A16" s="14" t="s">
        <v>131</v>
      </c>
      <c r="B16" s="14" t="s">
        <v>65</v>
      </c>
      <c r="C16" s="14">
        <v>0.8534157</v>
      </c>
      <c r="D16" s="14">
        <v>27.031780000000001</v>
      </c>
    </row>
    <row r="17" spans="1:4">
      <c r="A17" s="14" t="s">
        <v>132</v>
      </c>
      <c r="B17" s="14" t="s">
        <v>65</v>
      </c>
      <c r="C17" s="14">
        <v>0.81651119999999999</v>
      </c>
      <c r="D17" s="14">
        <v>27.774539999999998</v>
      </c>
    </row>
    <row r="18" spans="1:4">
      <c r="A18" s="14" t="s">
        <v>133</v>
      </c>
      <c r="B18" s="14" t="s">
        <v>65</v>
      </c>
      <c r="C18" s="14">
        <v>0.72542700000000004</v>
      </c>
      <c r="D18" s="14">
        <v>26.55536</v>
      </c>
    </row>
    <row r="19" spans="1:4">
      <c r="A19" s="14" t="s">
        <v>134</v>
      </c>
      <c r="B19" s="14" t="s">
        <v>65</v>
      </c>
      <c r="C19" s="14">
        <v>0.76232679999999997</v>
      </c>
      <c r="D19" s="14">
        <v>17.362669999999998</v>
      </c>
    </row>
    <row r="20" spans="1:4">
      <c r="A20" s="14" t="s">
        <v>135</v>
      </c>
      <c r="B20" s="14" t="s">
        <v>65</v>
      </c>
      <c r="C20" s="14">
        <v>0.64332339999999999</v>
      </c>
      <c r="D20" s="14">
        <v>33.588900000000002</v>
      </c>
    </row>
    <row r="21" spans="1:4">
      <c r="A21" s="14" t="s">
        <v>136</v>
      </c>
      <c r="B21" s="14" t="s">
        <v>65</v>
      </c>
      <c r="C21" s="14">
        <v>0.65334210000000004</v>
      </c>
      <c r="D21" s="14">
        <v>26.663310000000003</v>
      </c>
    </row>
    <row r="22" spans="1:4">
      <c r="A22" s="14" t="s">
        <v>137</v>
      </c>
      <c r="B22" s="14" t="s">
        <v>65</v>
      </c>
      <c r="C22" s="14">
        <v>0.84306910000000002</v>
      </c>
      <c r="D22" s="14">
        <v>28.857769999999999</v>
      </c>
    </row>
    <row r="23" spans="1:4">
      <c r="A23" s="14" t="s">
        <v>138</v>
      </c>
      <c r="B23" s="14" t="s">
        <v>65</v>
      </c>
      <c r="C23" s="14">
        <v>0.62494959999999999</v>
      </c>
      <c r="D23" s="14">
        <v>18.531980000000001</v>
      </c>
    </row>
    <row r="24" spans="1:4">
      <c r="A24" s="14" t="s">
        <v>139</v>
      </c>
      <c r="B24" s="14" t="s">
        <v>65</v>
      </c>
      <c r="C24" s="14">
        <v>0.69111469999999997</v>
      </c>
      <c r="D24" s="14">
        <v>13.99309</v>
      </c>
    </row>
    <row r="25" spans="1:4">
      <c r="A25" s="14" t="s">
        <v>140</v>
      </c>
      <c r="B25" s="14" t="s">
        <v>65</v>
      </c>
      <c r="C25" s="14">
        <v>0.83440669999999995</v>
      </c>
      <c r="D25" s="14">
        <v>16.999849999999999</v>
      </c>
    </row>
    <row r="26" spans="1:4">
      <c r="A26" s="14" t="s">
        <v>141</v>
      </c>
      <c r="B26" s="14" t="s">
        <v>65</v>
      </c>
      <c r="C26" s="14">
        <v>0.50211340000000004</v>
      </c>
      <c r="D26" s="14">
        <v>26.015120000000003</v>
      </c>
    </row>
    <row r="27" spans="1:4">
      <c r="A27" s="14" t="s">
        <v>142</v>
      </c>
      <c r="B27" s="14" t="s">
        <v>65</v>
      </c>
      <c r="C27" s="14">
        <v>0.56481429999999999</v>
      </c>
      <c r="D27" s="14">
        <v>25.05669</v>
      </c>
    </row>
    <row r="28" spans="1:4">
      <c r="A28" s="14" t="s">
        <v>143</v>
      </c>
      <c r="B28" s="14" t="s">
        <v>65</v>
      </c>
      <c r="C28" s="14">
        <v>0.83283879999999999</v>
      </c>
      <c r="D28" s="14">
        <v>24.459800000000001</v>
      </c>
    </row>
    <row r="29" spans="1:4">
      <c r="A29" s="14" t="s">
        <v>144</v>
      </c>
      <c r="B29" s="14" t="s">
        <v>65</v>
      </c>
      <c r="C29" s="14">
        <v>0.75971659999999996</v>
      </c>
      <c r="D29" s="14">
        <v>28.295680000000001</v>
      </c>
    </row>
    <row r="30" spans="1:4">
      <c r="A30" s="14" t="s">
        <v>145</v>
      </c>
      <c r="B30" s="14" t="s">
        <v>65</v>
      </c>
      <c r="C30" s="14">
        <v>0.83574179999999998</v>
      </c>
      <c r="D30" s="14">
        <v>28.940270000000002</v>
      </c>
    </row>
    <row r="31" spans="1:4">
      <c r="A31" s="14" t="s">
        <v>146</v>
      </c>
      <c r="B31" s="14" t="s">
        <v>65</v>
      </c>
      <c r="C31" s="14">
        <v>0.76802369999999998</v>
      </c>
      <c r="D31" s="14">
        <v>24.786440000000002</v>
      </c>
    </row>
    <row r="32" spans="1:4">
      <c r="A32" s="14" t="s">
        <v>147</v>
      </c>
      <c r="B32" s="14" t="s">
        <v>65</v>
      </c>
      <c r="C32" s="14">
        <v>0.75025679999999995</v>
      </c>
      <c r="D32" s="14">
        <v>13.998289999999999</v>
      </c>
    </row>
    <row r="33" spans="1:7">
      <c r="A33" s="14" t="s">
        <v>148</v>
      </c>
      <c r="B33" s="14" t="s">
        <v>65</v>
      </c>
      <c r="C33" s="14">
        <v>0.66749860000000005</v>
      </c>
      <c r="D33" s="14">
        <v>19.076730000000001</v>
      </c>
    </row>
    <row r="34" spans="1:7">
      <c r="A34" s="14" t="s">
        <v>149</v>
      </c>
      <c r="B34" s="14" t="s">
        <v>65</v>
      </c>
      <c r="C34" s="14">
        <v>0.7453128</v>
      </c>
      <c r="D34" s="14">
        <v>21.722580000000001</v>
      </c>
    </row>
    <row r="35" spans="1:7">
      <c r="A35" s="14" t="s">
        <v>150</v>
      </c>
      <c r="B35" s="14" t="s">
        <v>65</v>
      </c>
      <c r="C35" s="14">
        <v>0.74368290000000004</v>
      </c>
      <c r="D35" s="14">
        <v>41.221219999999995</v>
      </c>
    </row>
    <row r="36" spans="1:7">
      <c r="A36" s="14" t="s">
        <v>151</v>
      </c>
      <c r="B36" s="14" t="s">
        <v>65</v>
      </c>
      <c r="C36" s="14">
        <v>0.68986959999999997</v>
      </c>
      <c r="D36" s="14">
        <v>20.117719999999998</v>
      </c>
    </row>
    <row r="37" spans="1:7">
      <c r="A37" s="14" t="s">
        <v>152</v>
      </c>
      <c r="B37" s="14" t="s">
        <v>66</v>
      </c>
      <c r="C37" s="14">
        <v>0.55429240000000002</v>
      </c>
      <c r="D37" s="14">
        <v>5.31379</v>
      </c>
    </row>
    <row r="38" spans="1:7">
      <c r="A38" s="14" t="s">
        <v>153</v>
      </c>
      <c r="B38" s="14" t="s">
        <v>66</v>
      </c>
      <c r="C38" s="14">
        <v>0.68808659999999999</v>
      </c>
      <c r="D38" s="14">
        <v>19.691300000000002</v>
      </c>
    </row>
    <row r="39" spans="1:7">
      <c r="A39" s="14" t="s">
        <v>154</v>
      </c>
      <c r="B39" s="14" t="s">
        <v>66</v>
      </c>
      <c r="C39" s="14">
        <v>0.82513210000000003</v>
      </c>
      <c r="D39" s="14">
        <v>17.581189999999999</v>
      </c>
    </row>
    <row r="40" spans="1:7">
      <c r="A40" s="14" t="s">
        <v>155</v>
      </c>
      <c r="B40" s="14" t="s">
        <v>66</v>
      </c>
      <c r="C40" s="14">
        <v>0.70596040000000004</v>
      </c>
      <c r="D40" s="14">
        <v>18.89414</v>
      </c>
    </row>
    <row r="41" spans="1:7">
      <c r="A41" s="14" t="s">
        <v>156</v>
      </c>
      <c r="B41" s="14" t="s">
        <v>66</v>
      </c>
      <c r="C41" s="14">
        <v>0.31369069999999999</v>
      </c>
      <c r="D41" s="14">
        <v>9.9043900000000011</v>
      </c>
      <c r="G41" s="14" t="s">
        <v>157</v>
      </c>
    </row>
    <row r="42" spans="1:7">
      <c r="A42" s="14" t="s">
        <v>158</v>
      </c>
      <c r="B42" s="14" t="s">
        <v>66</v>
      </c>
      <c r="C42" s="14">
        <v>0.71066390000000002</v>
      </c>
      <c r="D42" s="14">
        <v>11.81265</v>
      </c>
      <c r="G42" s="14" t="s">
        <v>159</v>
      </c>
    </row>
    <row r="43" spans="1:7">
      <c r="A43" s="14" t="s">
        <v>160</v>
      </c>
      <c r="B43" s="14" t="s">
        <v>66</v>
      </c>
      <c r="C43" s="14">
        <v>0.74035759999999995</v>
      </c>
      <c r="D43" s="14">
        <v>20.47259</v>
      </c>
    </row>
    <row r="44" spans="1:7">
      <c r="A44" s="14" t="s">
        <v>161</v>
      </c>
      <c r="B44" s="14" t="s">
        <v>66</v>
      </c>
      <c r="C44" s="14">
        <v>0.42634719999999998</v>
      </c>
      <c r="D44" s="14">
        <v>21.138729999999999</v>
      </c>
    </row>
    <row r="45" spans="1:7">
      <c r="A45" s="14" t="s">
        <v>162</v>
      </c>
      <c r="B45" s="14" t="s">
        <v>66</v>
      </c>
      <c r="C45" s="14">
        <v>0.4550708</v>
      </c>
      <c r="D45" s="14">
        <v>17.860939999999999</v>
      </c>
    </row>
    <row r="46" spans="1:7">
      <c r="A46" s="14" t="s">
        <v>163</v>
      </c>
      <c r="B46" s="14" t="s">
        <v>66</v>
      </c>
      <c r="C46" s="14">
        <v>0.76593699999999998</v>
      </c>
      <c r="D46" s="14">
        <v>18.483939999999997</v>
      </c>
    </row>
    <row r="47" spans="1:7">
      <c r="A47" s="14" t="s">
        <v>164</v>
      </c>
      <c r="B47" s="14" t="s">
        <v>66</v>
      </c>
      <c r="C47" s="14">
        <v>0.66571860000000005</v>
      </c>
      <c r="D47" s="14">
        <v>22.641629999999999</v>
      </c>
    </row>
    <row r="48" spans="1:7">
      <c r="A48" s="14" t="s">
        <v>165</v>
      </c>
      <c r="B48" s="14" t="s">
        <v>66</v>
      </c>
      <c r="C48" s="14">
        <v>0.58223760000000002</v>
      </c>
      <c r="D48" s="14">
        <v>24.514030000000002</v>
      </c>
    </row>
    <row r="49" spans="1:4">
      <c r="A49" s="14" t="s">
        <v>166</v>
      </c>
      <c r="B49" s="14" t="s">
        <v>66</v>
      </c>
      <c r="C49" s="14">
        <v>0.57143270000000002</v>
      </c>
      <c r="D49" s="14">
        <v>13.212260000000001</v>
      </c>
    </row>
    <row r="50" spans="1:4">
      <c r="A50" s="14" t="s">
        <v>167</v>
      </c>
      <c r="B50" s="14" t="s">
        <v>66</v>
      </c>
      <c r="C50" s="14">
        <v>0.82721679999999997</v>
      </c>
      <c r="D50" s="14">
        <v>20.04344</v>
      </c>
    </row>
    <row r="51" spans="1:4">
      <c r="A51" s="14" t="s">
        <v>168</v>
      </c>
      <c r="B51" s="14" t="s">
        <v>66</v>
      </c>
      <c r="C51" s="14">
        <v>0.71767369999999997</v>
      </c>
      <c r="D51" s="14">
        <v>16.800319999999999</v>
      </c>
    </row>
    <row r="52" spans="1:4">
      <c r="A52" s="14" t="s">
        <v>169</v>
      </c>
      <c r="B52" s="14" t="s">
        <v>66</v>
      </c>
      <c r="C52" s="14">
        <v>0.83848739999999999</v>
      </c>
      <c r="D52" s="14">
        <v>18.411259999999999</v>
      </c>
    </row>
    <row r="53" spans="1:4">
      <c r="A53" s="14" t="s">
        <v>170</v>
      </c>
      <c r="B53" s="14" t="s">
        <v>66</v>
      </c>
      <c r="C53" s="14">
        <v>0.4579068</v>
      </c>
      <c r="D53" s="14">
        <v>14.654020000000001</v>
      </c>
    </row>
    <row r="54" spans="1:4">
      <c r="A54" s="14" t="s">
        <v>171</v>
      </c>
      <c r="B54" s="14" t="s">
        <v>66</v>
      </c>
      <c r="C54" s="14">
        <v>0.57686789999999999</v>
      </c>
      <c r="D54" s="14">
        <v>12.244570000000001</v>
      </c>
    </row>
    <row r="55" spans="1:4">
      <c r="A55" s="14" t="s">
        <v>172</v>
      </c>
      <c r="B55" s="14" t="s">
        <v>66</v>
      </c>
      <c r="C55" s="14">
        <v>0.41859649999999998</v>
      </c>
      <c r="D55" s="14">
        <v>19.433880000000002</v>
      </c>
    </row>
    <row r="56" spans="1:4">
      <c r="A56" s="14" t="s">
        <v>173</v>
      </c>
      <c r="B56" s="14" t="s">
        <v>66</v>
      </c>
      <c r="C56" s="14">
        <v>0.72687800000000002</v>
      </c>
      <c r="D56" s="14">
        <v>12.049619999999999</v>
      </c>
    </row>
    <row r="57" spans="1:4">
      <c r="A57" s="14" t="s">
        <v>174</v>
      </c>
      <c r="B57" s="14" t="s">
        <v>66</v>
      </c>
      <c r="C57" s="14">
        <v>0.75156339999999999</v>
      </c>
      <c r="D57" s="14">
        <v>11.741060000000001</v>
      </c>
    </row>
    <row r="58" spans="1:4">
      <c r="A58" s="14" t="s">
        <v>175</v>
      </c>
      <c r="B58" s="14" t="s">
        <v>66</v>
      </c>
      <c r="C58" s="14">
        <v>0.39270729999999998</v>
      </c>
      <c r="D58" s="14">
        <v>7.0152299999999999</v>
      </c>
    </row>
    <row r="59" spans="1:4">
      <c r="A59" s="14" t="s">
        <v>176</v>
      </c>
      <c r="B59" s="14" t="s">
        <v>66</v>
      </c>
      <c r="C59" s="14">
        <v>0.62486109999999995</v>
      </c>
      <c r="D59" s="14">
        <v>23.79542</v>
      </c>
    </row>
    <row r="60" spans="1:4">
      <c r="A60" s="14" t="s">
        <v>177</v>
      </c>
      <c r="B60" s="14" t="s">
        <v>66</v>
      </c>
      <c r="C60" s="14">
        <v>0.3511997</v>
      </c>
      <c r="D60" s="14">
        <v>5.64215</v>
      </c>
    </row>
    <row r="61" spans="1:4">
      <c r="A61" s="14" t="s">
        <v>178</v>
      </c>
      <c r="B61" s="14" t="s">
        <v>66</v>
      </c>
      <c r="C61" s="14">
        <v>0.45703870000000002</v>
      </c>
      <c r="D61" s="14">
        <v>14.10122</v>
      </c>
    </row>
    <row r="62" spans="1:4">
      <c r="A62" s="14" t="s">
        <v>179</v>
      </c>
      <c r="B62" s="14" t="s">
        <v>66</v>
      </c>
      <c r="C62" s="14">
        <v>0.69231759999999998</v>
      </c>
      <c r="D62" s="14">
        <v>10.260540000000001</v>
      </c>
    </row>
    <row r="63" spans="1:4">
      <c r="A63" s="14" t="s">
        <v>180</v>
      </c>
      <c r="B63" s="14" t="s">
        <v>66</v>
      </c>
      <c r="C63" s="14">
        <v>0.56717879999999998</v>
      </c>
      <c r="D63" s="14">
        <v>15.568940000000001</v>
      </c>
    </row>
    <row r="64" spans="1:4">
      <c r="A64" s="14" t="s">
        <v>181</v>
      </c>
      <c r="B64" s="14" t="s">
        <v>66</v>
      </c>
      <c r="C64" s="14">
        <v>0.68021140000000002</v>
      </c>
      <c r="D64" s="14">
        <v>25.03529</v>
      </c>
    </row>
    <row r="65" spans="1:4">
      <c r="A65" s="14" t="s">
        <v>182</v>
      </c>
      <c r="B65" s="14" t="s">
        <v>66</v>
      </c>
      <c r="C65" s="14">
        <v>0.80222179999999998</v>
      </c>
      <c r="D65" s="14">
        <v>9.5977399999999999</v>
      </c>
    </row>
    <row r="66" spans="1:4">
      <c r="A66" s="14" t="s">
        <v>183</v>
      </c>
      <c r="B66" s="14" t="s">
        <v>66</v>
      </c>
      <c r="C66" s="14">
        <v>0.71227249999999998</v>
      </c>
      <c r="D66" s="14">
        <v>16.89029</v>
      </c>
    </row>
    <row r="67" spans="1:4">
      <c r="A67" s="14" t="s">
        <v>184</v>
      </c>
      <c r="B67" s="14" t="s">
        <v>66</v>
      </c>
      <c r="C67" s="14">
        <v>0.7180029</v>
      </c>
      <c r="D67" s="14">
        <v>24.076879999999999</v>
      </c>
    </row>
    <row r="68" spans="1:4">
      <c r="A68" s="14" t="s">
        <v>185</v>
      </c>
      <c r="B68" s="14" t="s">
        <v>66</v>
      </c>
      <c r="C68" s="14">
        <v>0.57377299999999998</v>
      </c>
      <c r="D68" s="14">
        <v>12.943379999999999</v>
      </c>
    </row>
    <row r="69" spans="1:4">
      <c r="A69" s="14" t="s">
        <v>186</v>
      </c>
      <c r="B69" s="14" t="s">
        <v>66</v>
      </c>
      <c r="C69" s="14">
        <v>0.47207789999999999</v>
      </c>
      <c r="D69" s="14">
        <v>10.809900000000001</v>
      </c>
    </row>
    <row r="70" spans="1:4">
      <c r="A70" s="14" t="s">
        <v>187</v>
      </c>
      <c r="B70" s="14" t="s">
        <v>66</v>
      </c>
      <c r="C70" s="14">
        <v>7.5255900000000001E-2</v>
      </c>
      <c r="D70" s="14">
        <v>21.554499999999997</v>
      </c>
    </row>
    <row r="71" spans="1:4">
      <c r="A71" s="14" t="s">
        <v>188</v>
      </c>
      <c r="B71" s="14" t="s">
        <v>66</v>
      </c>
      <c r="C71" s="14">
        <v>0.30774439999999997</v>
      </c>
      <c r="D71" s="14">
        <v>14.734169999999999</v>
      </c>
    </row>
    <row r="72" spans="1:4">
      <c r="A72" s="14" t="s">
        <v>189</v>
      </c>
      <c r="B72" s="14" t="s">
        <v>66</v>
      </c>
      <c r="C72" s="14">
        <v>0.39107500000000001</v>
      </c>
      <c r="D72" s="14">
        <v>9.0382400000000001</v>
      </c>
    </row>
    <row r="73" spans="1:4">
      <c r="A73" s="14" t="s">
        <v>190</v>
      </c>
      <c r="B73" s="14" t="s">
        <v>66</v>
      </c>
      <c r="C73" s="14">
        <v>0.69832709999999998</v>
      </c>
      <c r="D73" s="14">
        <v>19.411729999999999</v>
      </c>
    </row>
    <row r="74" spans="1:4">
      <c r="A74" s="14" t="s">
        <v>191</v>
      </c>
      <c r="B74" s="14" t="s">
        <v>66</v>
      </c>
      <c r="C74" s="14">
        <v>0.56813250000000004</v>
      </c>
      <c r="D74" s="14">
        <v>16.326070000000001</v>
      </c>
    </row>
    <row r="75" spans="1:4">
      <c r="A75" s="14" t="s">
        <v>192</v>
      </c>
      <c r="B75" s="14" t="s">
        <v>66</v>
      </c>
      <c r="C75" s="14">
        <v>0.79548750000000001</v>
      </c>
      <c r="D75" s="14">
        <v>13.33685</v>
      </c>
    </row>
    <row r="76" spans="1:4">
      <c r="A76" s="14" t="s">
        <v>193</v>
      </c>
      <c r="B76" s="14" t="s">
        <v>66</v>
      </c>
      <c r="C76" s="14">
        <v>0.28482750000000001</v>
      </c>
      <c r="D76" s="14">
        <v>10.280749999999999</v>
      </c>
    </row>
    <row r="77" spans="1:4">
      <c r="A77" s="14" t="s">
        <v>194</v>
      </c>
      <c r="B77" s="14" t="s">
        <v>66</v>
      </c>
      <c r="C77" s="14">
        <v>0.70923919999999996</v>
      </c>
      <c r="D77" s="14">
        <v>16.09319</v>
      </c>
    </row>
    <row r="78" spans="1:4">
      <c r="A78" s="14" t="s">
        <v>195</v>
      </c>
      <c r="B78" s="14" t="s">
        <v>66</v>
      </c>
      <c r="C78" s="14">
        <v>0.51680099999999995</v>
      </c>
      <c r="D78" s="14">
        <v>25.097170000000002</v>
      </c>
    </row>
    <row r="79" spans="1:4">
      <c r="A79" s="14" t="s">
        <v>196</v>
      </c>
      <c r="B79" s="14" t="s">
        <v>66</v>
      </c>
      <c r="C79" s="14">
        <v>0.55566700000000002</v>
      </c>
      <c r="D79" s="14">
        <v>14.14761</v>
      </c>
    </row>
    <row r="80" spans="1:4">
      <c r="A80" s="14" t="s">
        <v>197</v>
      </c>
      <c r="B80" s="14" t="s">
        <v>66</v>
      </c>
      <c r="C80" s="14">
        <v>0.68194630000000001</v>
      </c>
      <c r="D80" s="14">
        <v>19.188510000000001</v>
      </c>
    </row>
    <row r="81" spans="1:4">
      <c r="A81" s="14" t="s">
        <v>198</v>
      </c>
      <c r="B81" s="14" t="s">
        <v>66</v>
      </c>
      <c r="C81" s="14">
        <v>0.69838520000000004</v>
      </c>
      <c r="D81" s="14">
        <v>12.644340000000001</v>
      </c>
    </row>
    <row r="82" spans="1:4">
      <c r="A82" s="14" t="s">
        <v>199</v>
      </c>
      <c r="B82" s="14" t="s">
        <v>66</v>
      </c>
      <c r="C82" s="14">
        <v>0.48282049999999999</v>
      </c>
      <c r="D82" s="14">
        <v>20.395579999999999</v>
      </c>
    </row>
    <row r="83" spans="1:4">
      <c r="A83" s="14" t="s">
        <v>200</v>
      </c>
      <c r="B83" s="14" t="s">
        <v>66</v>
      </c>
      <c r="C83" s="14">
        <v>0.52367439999999998</v>
      </c>
      <c r="D83" s="14">
        <v>8.3416899999999998</v>
      </c>
    </row>
    <row r="84" spans="1:4">
      <c r="A84" s="14" t="s">
        <v>201</v>
      </c>
      <c r="B84" s="14" t="s">
        <v>66</v>
      </c>
      <c r="C84" s="14">
        <v>0.74770930000000002</v>
      </c>
      <c r="D84" s="14">
        <v>12.989600000000001</v>
      </c>
    </row>
    <row r="85" spans="1:4">
      <c r="A85" s="14" t="s">
        <v>202</v>
      </c>
      <c r="B85" s="14" t="s">
        <v>66</v>
      </c>
      <c r="C85" s="14">
        <v>0.55232389999999998</v>
      </c>
      <c r="D85" s="14">
        <v>14.131409999999999</v>
      </c>
    </row>
    <row r="86" spans="1:4">
      <c r="A86" s="14" t="s">
        <v>203</v>
      </c>
      <c r="B86" s="14" t="s">
        <v>66</v>
      </c>
      <c r="C86" s="14">
        <v>0.69728159999999995</v>
      </c>
      <c r="D86" s="14">
        <v>21.20326</v>
      </c>
    </row>
    <row r="87" spans="1:4">
      <c r="A87" s="14" t="s">
        <v>204</v>
      </c>
      <c r="B87" s="14" t="s">
        <v>66</v>
      </c>
      <c r="C87" s="14">
        <v>0.638957</v>
      </c>
      <c r="D87" s="14">
        <v>8.9093599999999995</v>
      </c>
    </row>
    <row r="88" spans="1:4">
      <c r="A88" s="14" t="s">
        <v>205</v>
      </c>
      <c r="B88" s="14" t="s">
        <v>66</v>
      </c>
      <c r="C88" s="14">
        <v>0.74443800000000004</v>
      </c>
      <c r="D88" s="14">
        <v>16.490840000000002</v>
      </c>
    </row>
    <row r="89" spans="1:4">
      <c r="A89" s="14" t="s">
        <v>206</v>
      </c>
      <c r="B89" s="14" t="s">
        <v>66</v>
      </c>
      <c r="C89" s="14">
        <v>0.68051430000000002</v>
      </c>
      <c r="D89" s="14">
        <v>21.392030000000002</v>
      </c>
    </row>
    <row r="90" spans="1:4">
      <c r="A90" s="14" t="s">
        <v>207</v>
      </c>
      <c r="B90" s="14" t="s">
        <v>66</v>
      </c>
      <c r="C90" s="14">
        <v>0.57749989999999995</v>
      </c>
      <c r="D90" s="14">
        <v>16.470320000000001</v>
      </c>
    </row>
    <row r="91" spans="1:4">
      <c r="A91" s="14" t="s">
        <v>208</v>
      </c>
      <c r="B91" s="14" t="s">
        <v>66</v>
      </c>
      <c r="C91" s="14">
        <v>0.55068700000000004</v>
      </c>
      <c r="D91" s="14">
        <v>23.33201</v>
      </c>
    </row>
    <row r="92" spans="1:4">
      <c r="A92" s="14" t="s">
        <v>209</v>
      </c>
      <c r="B92" s="14" t="s">
        <v>66</v>
      </c>
      <c r="C92" s="14">
        <v>0.47930499999999998</v>
      </c>
      <c r="D92" s="14">
        <v>11.159409999999999</v>
      </c>
    </row>
    <row r="93" spans="1:4">
      <c r="A93" s="14" t="s">
        <v>210</v>
      </c>
      <c r="B93" s="14" t="s">
        <v>66</v>
      </c>
      <c r="C93" s="14">
        <v>0.66253119999999999</v>
      </c>
      <c r="D93" s="14">
        <v>14.556150000000001</v>
      </c>
    </row>
    <row r="94" spans="1:4">
      <c r="A94" s="14" t="s">
        <v>211</v>
      </c>
      <c r="B94" s="14" t="s">
        <v>66</v>
      </c>
      <c r="C94" s="14">
        <v>0.53618980000000005</v>
      </c>
      <c r="D94" s="14">
        <v>27.620739999999998</v>
      </c>
    </row>
    <row r="95" spans="1:4">
      <c r="A95" s="14" t="s">
        <v>212</v>
      </c>
      <c r="B95" s="14" t="s">
        <v>66</v>
      </c>
      <c r="C95" s="14">
        <v>0.80438750000000003</v>
      </c>
      <c r="D95" s="14">
        <v>15.684760000000001</v>
      </c>
    </row>
    <row r="96" spans="1:4">
      <c r="A96" s="14" t="s">
        <v>213</v>
      </c>
      <c r="B96" s="14" t="s">
        <v>66</v>
      </c>
      <c r="C96" s="14">
        <v>0.6247916</v>
      </c>
      <c r="D96" s="14">
        <v>18.59403</v>
      </c>
    </row>
    <row r="97" spans="1:4">
      <c r="A97" s="14" t="s">
        <v>214</v>
      </c>
      <c r="B97" s="14" t="s">
        <v>66</v>
      </c>
      <c r="C97" s="14">
        <v>0.55778470000000002</v>
      </c>
      <c r="D97" s="14">
        <v>14.060039999999999</v>
      </c>
    </row>
    <row r="98" spans="1:4">
      <c r="A98" s="14" t="s">
        <v>215</v>
      </c>
      <c r="B98" s="14" t="s">
        <v>66</v>
      </c>
      <c r="C98" s="14">
        <v>0.72417370000000003</v>
      </c>
      <c r="D98" s="14">
        <v>17.136849999999999</v>
      </c>
    </row>
    <row r="99" spans="1:4">
      <c r="A99" s="14" t="s">
        <v>216</v>
      </c>
      <c r="B99" s="14" t="s">
        <v>66</v>
      </c>
      <c r="C99" s="14">
        <v>0.27894279999999999</v>
      </c>
      <c r="D99" s="14">
        <v>12.211320000000001</v>
      </c>
    </row>
    <row r="100" spans="1:4">
      <c r="A100" s="14" t="s">
        <v>217</v>
      </c>
      <c r="B100" s="14" t="s">
        <v>66</v>
      </c>
      <c r="C100" s="14">
        <v>0.69630550000000002</v>
      </c>
      <c r="D100" s="14">
        <v>27.14517</v>
      </c>
    </row>
    <row r="101" spans="1:4">
      <c r="A101" s="14" t="s">
        <v>218</v>
      </c>
      <c r="B101" s="14" t="s">
        <v>66</v>
      </c>
      <c r="C101" s="14">
        <v>0.75742019999999999</v>
      </c>
      <c r="D101" s="14">
        <v>17.023240000000001</v>
      </c>
    </row>
    <row r="102" spans="1:4">
      <c r="A102" s="14" t="s">
        <v>219</v>
      </c>
      <c r="B102" s="14" t="s">
        <v>66</v>
      </c>
      <c r="C102" s="14">
        <v>0.44352390000000003</v>
      </c>
      <c r="D102" s="14">
        <v>19.552099999999999</v>
      </c>
    </row>
    <row r="103" spans="1:4">
      <c r="A103" s="14" t="s">
        <v>220</v>
      </c>
      <c r="B103" s="14" t="s">
        <v>66</v>
      </c>
      <c r="C103" s="14">
        <v>0.46320879999999998</v>
      </c>
      <c r="D103" s="14">
        <v>13.408510000000001</v>
      </c>
    </row>
    <row r="104" spans="1:4">
      <c r="A104" s="14" t="s">
        <v>221</v>
      </c>
      <c r="B104" s="14" t="s">
        <v>66</v>
      </c>
      <c r="C104" s="14">
        <v>0.6476073</v>
      </c>
      <c r="D104" s="14">
        <v>20.612680000000001</v>
      </c>
    </row>
    <row r="105" spans="1:4">
      <c r="A105" s="14" t="s">
        <v>222</v>
      </c>
      <c r="B105" s="14" t="s">
        <v>66</v>
      </c>
      <c r="C105" s="14">
        <v>0.78394929999999996</v>
      </c>
      <c r="D105" s="14">
        <v>22.997780000000002</v>
      </c>
    </row>
    <row r="106" spans="1:4">
      <c r="A106" s="14" t="s">
        <v>223</v>
      </c>
      <c r="B106" s="14" t="s">
        <v>67</v>
      </c>
      <c r="C106" s="14">
        <v>0.54170779999999996</v>
      </c>
      <c r="D106" s="14">
        <v>5.8149499999999996</v>
      </c>
    </row>
    <row r="107" spans="1:4">
      <c r="A107" s="14" t="s">
        <v>224</v>
      </c>
      <c r="B107" s="14" t="s">
        <v>67</v>
      </c>
      <c r="C107" s="14">
        <v>0.53154670000000004</v>
      </c>
      <c r="D107" s="14">
        <v>11.504399999999999</v>
      </c>
    </row>
    <row r="108" spans="1:4">
      <c r="A108" s="14" t="s">
        <v>225</v>
      </c>
      <c r="B108" s="14" t="s">
        <v>67</v>
      </c>
      <c r="C108" s="14">
        <v>0.48810340000000002</v>
      </c>
      <c r="D108" s="14">
        <v>5.3806700000000003</v>
      </c>
    </row>
    <row r="109" spans="1:4">
      <c r="A109" s="14" t="s">
        <v>226</v>
      </c>
      <c r="B109" s="14" t="s">
        <v>67</v>
      </c>
      <c r="C109" s="14">
        <v>0.4108233</v>
      </c>
      <c r="D109" s="14">
        <v>13.014609999999999</v>
      </c>
    </row>
    <row r="110" spans="1:4">
      <c r="A110" s="14" t="s">
        <v>227</v>
      </c>
      <c r="B110" s="14" t="s">
        <v>67</v>
      </c>
      <c r="C110" s="14">
        <v>0.51887300000000003</v>
      </c>
      <c r="D110" s="14">
        <v>6.1811100000000003</v>
      </c>
    </row>
    <row r="111" spans="1:4">
      <c r="A111" s="14" t="s">
        <v>228</v>
      </c>
      <c r="B111" s="14" t="s">
        <v>67</v>
      </c>
      <c r="C111" s="14">
        <v>0.42922519999999997</v>
      </c>
      <c r="D111" s="14">
        <v>13.867620000000001</v>
      </c>
    </row>
    <row r="112" spans="1:4">
      <c r="A112" s="14" t="s">
        <v>229</v>
      </c>
      <c r="B112" s="14" t="s">
        <v>67</v>
      </c>
      <c r="C112" s="14">
        <v>0.31438919999999998</v>
      </c>
      <c r="D112" s="14">
        <v>4.5862100000000003</v>
      </c>
    </row>
    <row r="113" spans="1:4">
      <c r="A113" s="14" t="s">
        <v>230</v>
      </c>
      <c r="B113" s="14" t="s">
        <v>67</v>
      </c>
      <c r="C113" s="14">
        <v>0.51813690000000001</v>
      </c>
      <c r="D113" s="14">
        <v>7.4286699999999994</v>
      </c>
    </row>
    <row r="114" spans="1:4">
      <c r="A114" s="14" t="s">
        <v>231</v>
      </c>
      <c r="B114" s="14" t="s">
        <v>67</v>
      </c>
      <c r="C114" s="14">
        <v>0.60962439999999996</v>
      </c>
      <c r="D114" s="14">
        <v>10.060309999999999</v>
      </c>
    </row>
    <row r="115" spans="1:4">
      <c r="A115" s="14" t="s">
        <v>232</v>
      </c>
      <c r="B115" s="14" t="s">
        <v>67</v>
      </c>
      <c r="C115" s="14">
        <v>0.46020860000000002</v>
      </c>
      <c r="D115" s="14">
        <v>5.5573100000000002</v>
      </c>
    </row>
    <row r="116" spans="1:4">
      <c r="A116" s="14" t="s">
        <v>233</v>
      </c>
      <c r="B116" s="14" t="s">
        <v>67</v>
      </c>
      <c r="C116" s="14">
        <v>0.42792010000000003</v>
      </c>
      <c r="D116" s="14">
        <v>8.9860400000000009</v>
      </c>
    </row>
    <row r="117" spans="1:4">
      <c r="A117" s="14" t="s">
        <v>234</v>
      </c>
      <c r="B117" s="14" t="s">
        <v>67</v>
      </c>
      <c r="C117" s="14">
        <v>0.59307900000000002</v>
      </c>
      <c r="D117" s="14">
        <v>9.54068</v>
      </c>
    </row>
    <row r="118" spans="1:4">
      <c r="A118" s="14" t="s">
        <v>235</v>
      </c>
      <c r="B118" s="14" t="s">
        <v>67</v>
      </c>
      <c r="C118" s="14">
        <v>0.6268878</v>
      </c>
      <c r="D118" s="14">
        <v>9.9800500000000003</v>
      </c>
    </row>
    <row r="119" spans="1:4">
      <c r="A119" s="14" t="s">
        <v>236</v>
      </c>
      <c r="B119" s="14" t="s">
        <v>67</v>
      </c>
      <c r="C119" s="14">
        <v>0.45310010000000001</v>
      </c>
      <c r="D119" s="14">
        <v>10.457809999999998</v>
      </c>
    </row>
    <row r="120" spans="1:4">
      <c r="A120" s="14" t="s">
        <v>237</v>
      </c>
      <c r="B120" s="14" t="s">
        <v>67</v>
      </c>
      <c r="C120" s="14">
        <v>0.62255570000000005</v>
      </c>
      <c r="D120" s="14">
        <v>7.2908700000000009</v>
      </c>
    </row>
    <row r="121" spans="1:4">
      <c r="A121" s="14" t="s">
        <v>238</v>
      </c>
      <c r="B121" s="14" t="s">
        <v>67</v>
      </c>
      <c r="C121" s="14">
        <v>0.50578000000000001</v>
      </c>
      <c r="D121" s="14">
        <v>6.9357299999999995</v>
      </c>
    </row>
    <row r="122" spans="1:4">
      <c r="A122" s="14" t="s">
        <v>239</v>
      </c>
      <c r="B122" s="14" t="s">
        <v>67</v>
      </c>
      <c r="C122" s="14">
        <v>0.64470260000000001</v>
      </c>
      <c r="D122" s="14">
        <v>17.479099999999999</v>
      </c>
    </row>
    <row r="123" spans="1:4">
      <c r="A123" s="14" t="s">
        <v>240</v>
      </c>
      <c r="B123" s="14" t="s">
        <v>67</v>
      </c>
      <c r="C123" s="14">
        <v>0.78796509999999997</v>
      </c>
      <c r="D123" s="14">
        <v>13.31493</v>
      </c>
    </row>
    <row r="124" spans="1:4">
      <c r="A124" s="14" t="s">
        <v>241</v>
      </c>
      <c r="B124" s="14" t="s">
        <v>67</v>
      </c>
      <c r="C124" s="14">
        <v>0.45974199999999998</v>
      </c>
      <c r="D124" s="14">
        <v>15.23387</v>
      </c>
    </row>
    <row r="125" spans="1:4">
      <c r="A125" s="14" t="s">
        <v>242</v>
      </c>
      <c r="B125" s="14" t="s">
        <v>67</v>
      </c>
      <c r="C125" s="14">
        <v>0.54524919999999999</v>
      </c>
      <c r="D125" s="14">
        <v>11.12335</v>
      </c>
    </row>
    <row r="126" spans="1:4">
      <c r="A126" s="14" t="s">
        <v>243</v>
      </c>
      <c r="B126" s="14" t="s">
        <v>67</v>
      </c>
      <c r="C126" s="14">
        <v>0.53113679999999996</v>
      </c>
      <c r="D126" s="14">
        <v>10.901489999999999</v>
      </c>
    </row>
    <row r="127" spans="1:4">
      <c r="A127" s="14" t="s">
        <v>244</v>
      </c>
      <c r="B127" s="14" t="s">
        <v>67</v>
      </c>
      <c r="C127" s="14">
        <v>0.51436440000000005</v>
      </c>
      <c r="D127" s="14">
        <v>5.8045800000000005</v>
      </c>
    </row>
    <row r="128" spans="1:4">
      <c r="A128" s="14" t="s">
        <v>245</v>
      </c>
      <c r="B128" s="14" t="s">
        <v>67</v>
      </c>
      <c r="C128" s="14">
        <v>0.43872359999999999</v>
      </c>
      <c r="D128" s="14">
        <v>20.5</v>
      </c>
    </row>
    <row r="129" spans="1:4">
      <c r="A129" s="14" t="s">
        <v>246</v>
      </c>
      <c r="B129" s="14" t="s">
        <v>67</v>
      </c>
      <c r="C129" s="14">
        <v>0.76138039999999996</v>
      </c>
      <c r="D129" s="14">
        <v>18.683859999999999</v>
      </c>
    </row>
    <row r="130" spans="1:4">
      <c r="A130" s="14" t="s">
        <v>247</v>
      </c>
      <c r="B130" s="14" t="s">
        <v>67</v>
      </c>
      <c r="C130" s="14">
        <v>0.47812120000000002</v>
      </c>
      <c r="D130" s="14">
        <v>9.3397400000000008</v>
      </c>
    </row>
    <row r="131" spans="1:4">
      <c r="A131" s="14" t="s">
        <v>248</v>
      </c>
      <c r="B131" s="14" t="s">
        <v>67</v>
      </c>
      <c r="C131" s="14">
        <v>0.48402240000000002</v>
      </c>
      <c r="D131" s="14">
        <v>13.15354</v>
      </c>
    </row>
    <row r="132" spans="1:4">
      <c r="A132" s="14" t="s">
        <v>249</v>
      </c>
      <c r="B132" s="14" t="s">
        <v>67</v>
      </c>
      <c r="C132" s="14">
        <v>0.22804459999999999</v>
      </c>
      <c r="D132" s="14">
        <v>6.5521800000000008</v>
      </c>
    </row>
    <row r="133" spans="1:4">
      <c r="A133" s="14" t="s">
        <v>250</v>
      </c>
      <c r="B133" s="14" t="s">
        <v>67</v>
      </c>
      <c r="C133" s="14">
        <v>0.4373552</v>
      </c>
      <c r="D133" s="14">
        <v>11.21922</v>
      </c>
    </row>
    <row r="134" spans="1:4">
      <c r="A134" s="14" t="s">
        <v>251</v>
      </c>
      <c r="B134" s="14" t="s">
        <v>67</v>
      </c>
      <c r="C134" s="14">
        <v>0.6892374</v>
      </c>
      <c r="D134" s="14">
        <v>11.726749999999999</v>
      </c>
    </row>
    <row r="135" spans="1:4">
      <c r="A135" s="14" t="s">
        <v>252</v>
      </c>
      <c r="B135" s="14" t="s">
        <v>67</v>
      </c>
      <c r="C135" s="14">
        <v>0.52481849999999997</v>
      </c>
      <c r="D135" s="14">
        <v>6.8931199999999997</v>
      </c>
    </row>
    <row r="136" spans="1:4">
      <c r="A136" s="14" t="s">
        <v>253</v>
      </c>
      <c r="B136" s="14" t="s">
        <v>67</v>
      </c>
      <c r="C136" s="14">
        <v>0.67968019999999996</v>
      </c>
      <c r="D136" s="14">
        <v>3.3469600000000002</v>
      </c>
    </row>
    <row r="137" spans="1:4">
      <c r="A137" s="14" t="s">
        <v>254</v>
      </c>
      <c r="B137" s="14" t="s">
        <v>67</v>
      </c>
      <c r="C137" s="14">
        <v>0.53900950000000003</v>
      </c>
      <c r="D137" s="14">
        <v>16.724700000000002</v>
      </c>
    </row>
    <row r="138" spans="1:4">
      <c r="A138" s="14" t="s">
        <v>255</v>
      </c>
      <c r="B138" s="14" t="s">
        <v>67</v>
      </c>
      <c r="C138" s="14">
        <v>0.61929310000000004</v>
      </c>
      <c r="D138" s="14">
        <v>11.64391</v>
      </c>
    </row>
    <row r="139" spans="1:4">
      <c r="A139" s="14" t="s">
        <v>256</v>
      </c>
      <c r="B139" s="14" t="s">
        <v>67</v>
      </c>
      <c r="C139" s="14">
        <v>0.6921349</v>
      </c>
      <c r="D139" s="14">
        <v>14.085909999999998</v>
      </c>
    </row>
    <row r="140" spans="1:4">
      <c r="A140" s="14" t="s">
        <v>257</v>
      </c>
      <c r="B140" s="14" t="s">
        <v>67</v>
      </c>
      <c r="C140" s="14">
        <v>0.61715279999999995</v>
      </c>
      <c r="D140" s="14">
        <v>12.948399999999999</v>
      </c>
    </row>
    <row r="141" spans="1:4">
      <c r="A141" s="14" t="s">
        <v>258</v>
      </c>
      <c r="B141" s="14" t="s">
        <v>67</v>
      </c>
      <c r="C141" s="14">
        <v>0.47191929999999999</v>
      </c>
      <c r="D141" s="14">
        <v>14.797129999999999</v>
      </c>
    </row>
    <row r="142" spans="1:4">
      <c r="A142" s="14" t="s">
        <v>259</v>
      </c>
      <c r="B142" s="14" t="s">
        <v>67</v>
      </c>
      <c r="C142" s="14">
        <v>0.59687469999999998</v>
      </c>
      <c r="D142" s="14">
        <v>8.7342699999999986</v>
      </c>
    </row>
    <row r="143" spans="1:4">
      <c r="A143" s="14" t="s">
        <v>260</v>
      </c>
      <c r="B143" s="14" t="s">
        <v>67</v>
      </c>
      <c r="C143" s="14">
        <v>0.4163596</v>
      </c>
      <c r="D143" s="14">
        <v>9.1760699999999993</v>
      </c>
    </row>
    <row r="144" spans="1:4">
      <c r="A144" s="14" t="s">
        <v>261</v>
      </c>
      <c r="B144" s="14" t="s">
        <v>67</v>
      </c>
      <c r="C144" s="14">
        <v>0.5056387</v>
      </c>
      <c r="D144" s="14">
        <v>3.6021299999999998</v>
      </c>
    </row>
    <row r="145" spans="1:4">
      <c r="A145" s="14" t="s">
        <v>262</v>
      </c>
      <c r="B145" s="14" t="s">
        <v>67</v>
      </c>
      <c r="C145" s="14">
        <v>0.59483459999999999</v>
      </c>
      <c r="D145" s="14">
        <v>9.7204200000000007</v>
      </c>
    </row>
    <row r="146" spans="1:4">
      <c r="A146" s="14" t="s">
        <v>263</v>
      </c>
      <c r="B146" s="14" t="s">
        <v>67</v>
      </c>
      <c r="C146" s="14">
        <v>0.65901489999999996</v>
      </c>
      <c r="D146" s="14">
        <v>16.880519999999997</v>
      </c>
    </row>
    <row r="147" spans="1:4">
      <c r="A147" s="14" t="s">
        <v>264</v>
      </c>
      <c r="B147" s="14" t="s">
        <v>67</v>
      </c>
      <c r="C147" s="14">
        <v>0.57231160000000003</v>
      </c>
      <c r="D147" s="14">
        <v>11.09066</v>
      </c>
    </row>
    <row r="148" spans="1:4">
      <c r="A148" s="14" t="s">
        <v>265</v>
      </c>
      <c r="B148" s="14" t="s">
        <v>67</v>
      </c>
      <c r="C148" s="14">
        <v>0.81102589999999997</v>
      </c>
      <c r="D148" s="14">
        <v>9.7777199999999986</v>
      </c>
    </row>
    <row r="149" spans="1:4">
      <c r="A149" s="14" t="s">
        <v>266</v>
      </c>
      <c r="B149" s="14" t="s">
        <v>67</v>
      </c>
      <c r="C149" s="14">
        <v>0.66277370000000002</v>
      </c>
      <c r="D149" s="14">
        <v>12.49507</v>
      </c>
    </row>
    <row r="150" spans="1:4">
      <c r="A150" s="14" t="s">
        <v>267</v>
      </c>
      <c r="B150" s="14" t="s">
        <v>67</v>
      </c>
      <c r="C150" s="14">
        <v>0.80779800000000002</v>
      </c>
      <c r="D150" s="14">
        <v>13.62247</v>
      </c>
    </row>
    <row r="151" spans="1:4">
      <c r="A151" s="14" t="s">
        <v>268</v>
      </c>
      <c r="B151" s="14" t="s">
        <v>67</v>
      </c>
      <c r="C151" s="14">
        <v>0.67080830000000002</v>
      </c>
      <c r="D151" s="14">
        <v>14.78566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28E7C-266F-4E68-9601-DC7A036CEC52}">
  <dimension ref="A1:H16"/>
  <sheetViews>
    <sheetView zoomScale="120" zoomScaleNormal="120" workbookViewId="0">
      <selection activeCell="E45" sqref="E45"/>
    </sheetView>
  </sheetViews>
  <sheetFormatPr defaultColWidth="9.140625" defaultRowHeight="12.6"/>
  <cols>
    <col min="1" max="1" width="20.140625" style="7" customWidth="1"/>
    <col min="2" max="2" width="19.85546875" style="7" customWidth="1"/>
    <col min="3" max="4" width="9.140625" style="7"/>
    <col min="5" max="5" width="16" style="7" customWidth="1"/>
    <col min="6" max="6" width="14.85546875" style="7" customWidth="1"/>
    <col min="7" max="7" width="13.28515625" style="7" customWidth="1"/>
    <col min="8" max="8" width="16.42578125" style="7" customWidth="1"/>
    <col min="9" max="16384" width="9.140625" style="7"/>
  </cols>
  <sheetData>
    <row r="1" spans="1:8" s="9" customFormat="1" ht="20.45">
      <c r="B1" s="11" t="s">
        <v>269</v>
      </c>
      <c r="C1" s="11" t="s">
        <v>270</v>
      </c>
      <c r="D1" s="11" t="s">
        <v>271</v>
      </c>
      <c r="E1" s="11" t="s">
        <v>272</v>
      </c>
      <c r="F1" s="11" t="s">
        <v>273</v>
      </c>
      <c r="G1" s="11" t="s">
        <v>274</v>
      </c>
      <c r="H1" s="11" t="s">
        <v>275</v>
      </c>
    </row>
    <row r="2" spans="1:8">
      <c r="A2" s="12" t="s">
        <v>65</v>
      </c>
      <c r="B2" s="7">
        <v>70.099999999999994</v>
      </c>
      <c r="C2" s="7">
        <v>73.599999999999994</v>
      </c>
      <c r="D2" s="7">
        <v>83</v>
      </c>
      <c r="E2" s="7">
        <v>81</v>
      </c>
      <c r="F2" s="7">
        <v>84.2</v>
      </c>
      <c r="G2" s="7">
        <v>64.8</v>
      </c>
      <c r="H2" s="7">
        <v>74.3</v>
      </c>
    </row>
    <row r="3" spans="1:8">
      <c r="A3" s="12" t="s">
        <v>66</v>
      </c>
      <c r="B3" s="7">
        <v>59.2</v>
      </c>
      <c r="C3" s="7">
        <v>51.5</v>
      </c>
      <c r="D3" s="7">
        <v>69.599999999999994</v>
      </c>
      <c r="E3" s="7">
        <v>58.6</v>
      </c>
      <c r="F3" s="7">
        <v>68.7</v>
      </c>
      <c r="G3" s="7">
        <v>42.8</v>
      </c>
      <c r="H3" s="7">
        <v>58.9</v>
      </c>
    </row>
    <row r="4" spans="1:8">
      <c r="A4" s="12" t="s">
        <v>67</v>
      </c>
      <c r="B4" s="7">
        <v>59.8</v>
      </c>
      <c r="C4" s="7">
        <v>48.8</v>
      </c>
      <c r="D4" s="7">
        <v>71.3</v>
      </c>
      <c r="E4" s="7">
        <v>56.5</v>
      </c>
      <c r="F4" s="7">
        <v>66.7</v>
      </c>
      <c r="G4" s="7">
        <v>43.8</v>
      </c>
      <c r="H4" s="7">
        <v>61.1</v>
      </c>
    </row>
    <row r="5" spans="1:8">
      <c r="A5" s="12" t="s">
        <v>276</v>
      </c>
      <c r="B5" s="7">
        <v>61.8</v>
      </c>
      <c r="C5" s="7">
        <v>55.7</v>
      </c>
      <c r="D5" s="7">
        <v>73</v>
      </c>
      <c r="E5" s="7">
        <v>63</v>
      </c>
      <c r="F5" s="7">
        <v>71.599999999999994</v>
      </c>
      <c r="G5" s="7">
        <v>48</v>
      </c>
      <c r="H5" s="7">
        <v>62.9</v>
      </c>
    </row>
    <row r="6" spans="1:8">
      <c r="A6" s="12" t="s">
        <v>277</v>
      </c>
      <c r="B6" s="7">
        <v>52.7</v>
      </c>
      <c r="C6" s="7">
        <v>40</v>
      </c>
      <c r="D6" s="7">
        <v>69.3</v>
      </c>
      <c r="E6" s="7">
        <v>46.4</v>
      </c>
      <c r="F6" s="7">
        <v>51.9</v>
      </c>
      <c r="G6" s="7">
        <v>35.4</v>
      </c>
      <c r="H6" s="7">
        <v>50.5</v>
      </c>
    </row>
    <row r="7" spans="1:8">
      <c r="A7" s="12" t="s">
        <v>278</v>
      </c>
      <c r="B7" s="7">
        <v>48.9</v>
      </c>
      <c r="C7" s="7">
        <v>33.4</v>
      </c>
      <c r="D7" s="7">
        <v>54.9</v>
      </c>
      <c r="E7" s="7">
        <v>43.7</v>
      </c>
      <c r="F7" s="7">
        <v>53.4</v>
      </c>
      <c r="G7" s="7">
        <v>27.5</v>
      </c>
      <c r="H7" s="7">
        <v>43.8</v>
      </c>
    </row>
    <row r="16" spans="1:8">
      <c r="C16" s="92" t="s">
        <v>279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68643-2104-404E-AE74-195DB061FF07}">
  <dimension ref="A1:H30"/>
  <sheetViews>
    <sheetView workbookViewId="0">
      <selection activeCell="R25" sqref="R25"/>
    </sheetView>
  </sheetViews>
  <sheetFormatPr defaultColWidth="9.140625" defaultRowHeight="12.6"/>
  <cols>
    <col min="1" max="1" width="13" style="2" bestFit="1" customWidth="1"/>
    <col min="2" max="2" width="11.5703125" style="2" bestFit="1" customWidth="1"/>
    <col min="3" max="3" width="13.140625" style="2" bestFit="1" customWidth="1"/>
    <col min="4" max="4" width="11.5703125" style="2" bestFit="1" customWidth="1"/>
    <col min="5" max="16384" width="9.140625" style="2"/>
  </cols>
  <sheetData>
    <row r="1" spans="1:4">
      <c r="A1" s="1" t="s">
        <v>280</v>
      </c>
    </row>
    <row r="2" spans="1:4" ht="12.95">
      <c r="A2" s="3"/>
      <c r="B2" s="87">
        <v>2022</v>
      </c>
      <c r="C2" s="87"/>
      <c r="D2" s="87"/>
    </row>
    <row r="3" spans="1:4" ht="12.95">
      <c r="A3" s="3"/>
      <c r="B3" s="3" t="s">
        <v>65</v>
      </c>
      <c r="C3" s="3" t="s">
        <v>66</v>
      </c>
      <c r="D3" s="3" t="s">
        <v>67</v>
      </c>
    </row>
    <row r="4" spans="1:4" ht="12.95">
      <c r="A4" s="3" t="s">
        <v>281</v>
      </c>
      <c r="B4" s="3">
        <v>78.378378380000001</v>
      </c>
      <c r="C4" s="3">
        <v>86.746987950000005</v>
      </c>
      <c r="D4" s="3">
        <v>91.304347829999998</v>
      </c>
    </row>
    <row r="5" spans="1:4" ht="26.1">
      <c r="A5" s="3" t="s">
        <v>282</v>
      </c>
      <c r="B5" s="3">
        <v>51.351351350000002</v>
      </c>
      <c r="C5" s="4">
        <v>61.445783130000002</v>
      </c>
      <c r="D5" s="4">
        <v>84.782608699999997</v>
      </c>
    </row>
    <row r="6" spans="1:4" ht="12.95">
      <c r="A6" s="3" t="s">
        <v>283</v>
      </c>
      <c r="B6" s="3">
        <v>40.540540540000002</v>
      </c>
      <c r="C6" s="3">
        <v>25.301204819999999</v>
      </c>
      <c r="D6" s="3">
        <v>23.913043479999999</v>
      </c>
    </row>
    <row r="24" spans="1:8" ht="24.95">
      <c r="A24" s="1" t="s">
        <v>284</v>
      </c>
    </row>
    <row r="25" spans="1:8" ht="99.95">
      <c r="A25" s="5"/>
      <c r="B25" s="5" t="s">
        <v>285</v>
      </c>
      <c r="C25" s="5" t="s">
        <v>286</v>
      </c>
      <c r="D25" s="5" t="s">
        <v>287</v>
      </c>
      <c r="E25" s="5" t="s">
        <v>288</v>
      </c>
      <c r="F25" s="5" t="s">
        <v>289</v>
      </c>
      <c r="G25" s="5" t="s">
        <v>290</v>
      </c>
      <c r="H25" s="5" t="s">
        <v>291</v>
      </c>
    </row>
    <row r="26" spans="1:8">
      <c r="A26" s="5" t="s">
        <v>292</v>
      </c>
      <c r="B26" s="6">
        <v>2.3297464637108733</v>
      </c>
      <c r="C26" s="6">
        <v>7.0509446742968658</v>
      </c>
      <c r="D26" s="6">
        <v>13.620232384274772</v>
      </c>
      <c r="E26" s="6">
        <v>13.227112306632579</v>
      </c>
      <c r="F26" s="6">
        <v>59.573749999999997</v>
      </c>
      <c r="G26" s="6">
        <v>10.895569952774212</v>
      </c>
      <c r="H26" s="6">
        <v>51.713223653129099</v>
      </c>
    </row>
    <row r="27" spans="1:8">
      <c r="A27" s="5" t="s">
        <v>293</v>
      </c>
      <c r="B27" s="6">
        <v>5.5147135045942699</v>
      </c>
      <c r="C27" s="6">
        <v>6.8439174724263516</v>
      </c>
      <c r="D27" s="6">
        <v>18.804039230953478</v>
      </c>
      <c r="E27" s="6">
        <v>14.935831781334503</v>
      </c>
      <c r="F27" s="6">
        <v>53.837076923076943</v>
      </c>
      <c r="G27" s="6">
        <v>23.085922131814989</v>
      </c>
      <c r="H27" s="6">
        <v>44.186095307366728</v>
      </c>
    </row>
    <row r="28" spans="1:8">
      <c r="A28" s="5" t="s">
        <v>67</v>
      </c>
      <c r="B28" s="6">
        <v>4.9373826856846099</v>
      </c>
      <c r="C28" s="6">
        <v>7.7757189621592637</v>
      </c>
      <c r="D28" s="6">
        <v>26.288296431412729</v>
      </c>
      <c r="E28" s="6">
        <v>27.056066803806381</v>
      </c>
      <c r="F28" s="6">
        <v>63.133421052631569</v>
      </c>
      <c r="G28" s="6">
        <v>9.1325620622214601</v>
      </c>
      <c r="H28" s="6">
        <v>22.158385097322402</v>
      </c>
    </row>
    <row r="29" spans="1:8">
      <c r="A29" s="5" t="s">
        <v>66</v>
      </c>
      <c r="B29" s="6">
        <v>5.5272148836270958</v>
      </c>
      <c r="C29" s="6">
        <v>7.7249965041143991</v>
      </c>
      <c r="D29" s="6">
        <v>18.92579071652132</v>
      </c>
      <c r="E29" s="6">
        <v>13.954135618932956</v>
      </c>
      <c r="F29" s="6">
        <v>52.986617647058836</v>
      </c>
      <c r="G29" s="6">
        <v>22.979873719059771</v>
      </c>
      <c r="H29" s="6">
        <v>47.869063111708556</v>
      </c>
    </row>
    <row r="30" spans="1:8">
      <c r="A30" s="5" t="s">
        <v>65</v>
      </c>
      <c r="B30" s="6">
        <v>2.5160423435859447</v>
      </c>
      <c r="C30" s="6">
        <v>3.7141151195966025</v>
      </c>
      <c r="D30" s="6">
        <v>10.222148354572756</v>
      </c>
      <c r="E30" s="6">
        <v>2.8257501033448187</v>
      </c>
      <c r="F30" s="6">
        <v>41.527500000000003</v>
      </c>
      <c r="G30" s="6">
        <v>40.777593477444221</v>
      </c>
      <c r="H30" s="6">
        <v>62.936923370799306</v>
      </c>
    </row>
  </sheetData>
  <mergeCells count="1">
    <mergeCell ref="B2:D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7CB30-EDAC-4918-9EF9-A656675958F1}">
  <sheetPr>
    <tabColor theme="4" tint="0.79998168889431442"/>
  </sheetPr>
  <dimension ref="A1:AB28"/>
  <sheetViews>
    <sheetView topLeftCell="C2" zoomScale="40" zoomScaleNormal="40" workbookViewId="0">
      <selection activeCell="AD40" sqref="AD40"/>
    </sheetView>
  </sheetViews>
  <sheetFormatPr defaultColWidth="8.7109375" defaultRowHeight="14.45"/>
  <cols>
    <col min="1" max="1" width="13" style="24" customWidth="1"/>
    <col min="2" max="2" width="18" style="58" customWidth="1"/>
    <col min="3" max="3" width="19.85546875" style="24" customWidth="1"/>
    <col min="4" max="5" width="8.7109375" style="58"/>
    <col min="6" max="28" width="8.7109375" style="80"/>
    <col min="29" max="16384" width="8.7109375" style="58"/>
  </cols>
  <sheetData>
    <row r="1" spans="1:3">
      <c r="A1" s="76" t="s">
        <v>30</v>
      </c>
      <c r="B1" s="77" t="s">
        <v>31</v>
      </c>
      <c r="C1" s="76" t="s">
        <v>32</v>
      </c>
    </row>
    <row r="2" spans="1:3">
      <c r="A2" s="58" t="s">
        <v>33</v>
      </c>
      <c r="B2" s="78">
        <v>-2.8259061276912689E-2</v>
      </c>
      <c r="C2" s="79">
        <v>-1.4434730634093285E-2</v>
      </c>
    </row>
    <row r="3" spans="1:3">
      <c r="A3" s="58" t="s">
        <v>34</v>
      </c>
      <c r="B3" s="78">
        <v>-1.7674980685114861E-2</v>
      </c>
      <c r="C3" s="79">
        <v>-2.65017673373222E-2</v>
      </c>
    </row>
    <row r="4" spans="1:3">
      <c r="A4" s="58" t="s">
        <v>35</v>
      </c>
      <c r="B4" s="78">
        <v>-1.9518475979566574E-2</v>
      </c>
      <c r="C4" s="79">
        <v>-3.0124757438898087E-2</v>
      </c>
    </row>
    <row r="5" spans="1:3">
      <c r="A5" s="58" t="s">
        <v>36</v>
      </c>
      <c r="B5" s="78">
        <v>-2.774917334318161E-2</v>
      </c>
      <c r="C5" s="79">
        <v>-6.4199849963188171E-2</v>
      </c>
    </row>
    <row r="6" spans="1:3">
      <c r="A6" s="58" t="s">
        <v>37</v>
      </c>
      <c r="B6" s="78">
        <v>-1.5912814065814018E-2</v>
      </c>
      <c r="C6" s="79">
        <v>-7.7637456357479095E-2</v>
      </c>
    </row>
    <row r="7" spans="1:3">
      <c r="A7" s="58" t="s">
        <v>38</v>
      </c>
      <c r="B7" s="78">
        <v>-2.3268738761544228E-2</v>
      </c>
      <c r="C7" s="79">
        <v>-5.3743422031402588E-2</v>
      </c>
    </row>
    <row r="8" spans="1:3">
      <c r="A8" s="58" t="s">
        <v>39</v>
      </c>
      <c r="B8" s="78">
        <v>-3.2219406217336655E-2</v>
      </c>
      <c r="C8" s="79">
        <v>-3.9059907197952271E-2</v>
      </c>
    </row>
    <row r="9" spans="1:3">
      <c r="A9" s="58" t="s">
        <v>40</v>
      </c>
      <c r="B9" s="78">
        <v>-2.315923385322094E-2</v>
      </c>
      <c r="C9" s="79">
        <v>-3.6864522844552994E-2</v>
      </c>
    </row>
    <row r="10" spans="1:3">
      <c r="A10" s="58" t="s">
        <v>1</v>
      </c>
      <c r="B10" s="78">
        <v>1.5926763415336609E-2</v>
      </c>
      <c r="C10" s="79">
        <v>-9.3664797022938728E-3</v>
      </c>
    </row>
    <row r="11" spans="1:3">
      <c r="A11" s="58" t="s">
        <v>2</v>
      </c>
      <c r="B11" s="78">
        <v>-1.9190225750207901E-2</v>
      </c>
      <c r="C11" s="79">
        <v>-1.2981642968952656E-2</v>
      </c>
    </row>
    <row r="12" spans="1:3">
      <c r="A12" s="58" t="s">
        <v>3</v>
      </c>
      <c r="B12" s="78">
        <v>0</v>
      </c>
      <c r="C12" s="79">
        <v>0</v>
      </c>
    </row>
    <row r="13" spans="1:3">
      <c r="A13" s="58" t="s">
        <v>4</v>
      </c>
      <c r="B13" s="78">
        <v>1.7429530620574951E-2</v>
      </c>
      <c r="C13" s="79">
        <v>1.1109580285847187E-2</v>
      </c>
    </row>
    <row r="14" spans="1:3">
      <c r="A14" s="58" t="s">
        <v>5</v>
      </c>
      <c r="B14" s="78">
        <v>3.6692515015602112E-2</v>
      </c>
      <c r="C14" s="79">
        <v>1.5604976564645767E-2</v>
      </c>
    </row>
    <row r="15" spans="1:3">
      <c r="A15" s="58" t="s">
        <v>6</v>
      </c>
      <c r="B15" s="78">
        <v>4.8910181969404221E-2</v>
      </c>
      <c r="C15" s="79">
        <v>2.0320279523730278E-2</v>
      </c>
    </row>
    <row r="16" spans="1:3">
      <c r="A16" s="58" t="s">
        <v>7</v>
      </c>
      <c r="B16" s="78">
        <v>7.1138873696327209E-2</v>
      </c>
      <c r="C16" s="79">
        <v>2.4848544970154762E-2</v>
      </c>
    </row>
    <row r="17" spans="1:3">
      <c r="A17" s="58" t="s">
        <v>8</v>
      </c>
      <c r="B17" s="78">
        <v>9.5056943595409393E-2</v>
      </c>
      <c r="C17" s="79">
        <v>2.7324268594384193E-2</v>
      </c>
    </row>
    <row r="18" spans="1:3">
      <c r="A18" s="58" t="s">
        <v>9</v>
      </c>
      <c r="B18" s="78">
        <v>0.11231901496648788</v>
      </c>
      <c r="C18" s="79">
        <v>2.6844333857297897E-2</v>
      </c>
    </row>
    <row r="19" spans="1:3">
      <c r="A19" s="58" t="s">
        <v>10</v>
      </c>
      <c r="B19" s="78">
        <v>0.11739107221364975</v>
      </c>
      <c r="C19" s="79">
        <v>1.1432680301368237E-2</v>
      </c>
    </row>
    <row r="20" spans="1:3">
      <c r="A20" s="58" t="s">
        <v>11</v>
      </c>
      <c r="B20" s="78">
        <v>0.13604436814785004</v>
      </c>
      <c r="C20" s="79">
        <v>2.3321254178881645E-2</v>
      </c>
    </row>
    <row r="21" spans="1:3">
      <c r="A21" s="58" t="s">
        <v>12</v>
      </c>
      <c r="B21" s="78">
        <v>0.142154261469841</v>
      </c>
      <c r="C21" s="79">
        <v>5.6782122701406479E-3</v>
      </c>
    </row>
    <row r="22" spans="1:3">
      <c r="A22" s="58" t="s">
        <v>13</v>
      </c>
      <c r="B22" s="78">
        <v>0.15719977021217346</v>
      </c>
      <c r="C22" s="79">
        <v>-1.2690698495134711E-3</v>
      </c>
    </row>
    <row r="23" spans="1:3">
      <c r="A23" s="58" t="s">
        <v>14</v>
      </c>
      <c r="B23" s="78">
        <v>0.16072225570678711</v>
      </c>
      <c r="C23" s="79">
        <v>-4.7513372264802456E-3</v>
      </c>
    </row>
    <row r="24" spans="1:3">
      <c r="A24" s="58" t="s">
        <v>41</v>
      </c>
      <c r="B24" s="78">
        <v>0.17354749143123627</v>
      </c>
      <c r="C24" s="79">
        <v>-1.0095533914864063E-2</v>
      </c>
    </row>
    <row r="25" spans="1:3">
      <c r="A25" s="58" t="s">
        <v>42</v>
      </c>
      <c r="B25" s="78">
        <v>0.19441944360733032</v>
      </c>
      <c r="C25" s="79">
        <v>-1.4217190444469452E-2</v>
      </c>
    </row>
    <row r="26" spans="1:3">
      <c r="A26" s="58" t="s">
        <v>43</v>
      </c>
      <c r="B26" s="78">
        <v>0.21233724057674408</v>
      </c>
      <c r="C26" s="79">
        <v>-1.3963746838271618E-2</v>
      </c>
    </row>
    <row r="27" spans="1:3">
      <c r="A27" s="58" t="s">
        <v>44</v>
      </c>
      <c r="B27" s="78">
        <v>0.19662925601005554</v>
      </c>
      <c r="C27" s="79">
        <v>-9.9079962819814682E-3</v>
      </c>
    </row>
    <row r="28" spans="1:3">
      <c r="A28" s="58" t="s">
        <v>45</v>
      </c>
      <c r="B28" s="78">
        <v>0.20543600618839264</v>
      </c>
      <c r="C28" s="79">
        <v>-5.6327385827898979E-3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944AE-3436-4BAE-849B-4CDF5E7CDE29}">
  <dimension ref="B3:L11"/>
  <sheetViews>
    <sheetView topLeftCell="B1" workbookViewId="0">
      <selection activeCell="L12" sqref="L12"/>
    </sheetView>
  </sheetViews>
  <sheetFormatPr defaultColWidth="9.140625" defaultRowHeight="12.6"/>
  <cols>
    <col min="1" max="1" width="9.140625" style="20"/>
    <col min="2" max="2" width="21.7109375" style="20" customWidth="1"/>
    <col min="3" max="3" width="15.140625" style="20" customWidth="1"/>
    <col min="4" max="5" width="11.85546875" style="20" bestFit="1" customWidth="1"/>
    <col min="6" max="7" width="9.140625" style="20"/>
    <col min="8" max="8" width="12.5703125" style="20" customWidth="1"/>
    <col min="9" max="9" width="9.140625" style="20"/>
    <col min="10" max="10" width="16.140625" style="20" customWidth="1"/>
    <col min="11" max="16384" width="9.140625" style="20"/>
  </cols>
  <sheetData>
    <row r="3" spans="2:12" s="19" customFormat="1" ht="62.45">
      <c r="C3" s="19" t="s">
        <v>294</v>
      </c>
      <c r="D3" s="19" t="s">
        <v>295</v>
      </c>
      <c r="E3" s="19" t="s">
        <v>296</v>
      </c>
      <c r="I3" s="19" t="s">
        <v>294</v>
      </c>
      <c r="J3" s="19" t="s">
        <v>295</v>
      </c>
      <c r="K3" s="19" t="s">
        <v>297</v>
      </c>
    </row>
    <row r="4" spans="2:12" ht="14.45">
      <c r="B4" s="20" t="s">
        <v>298</v>
      </c>
      <c r="C4" s="21">
        <v>0.38</v>
      </c>
      <c r="D4" s="21">
        <v>0.45</v>
      </c>
      <c r="E4" s="21">
        <v>0.17</v>
      </c>
      <c r="F4" s="21">
        <f>SUM(C4:E4)</f>
        <v>1</v>
      </c>
      <c r="H4" s="20" t="s">
        <v>299</v>
      </c>
      <c r="I4" s="21">
        <v>0.34161999999999998</v>
      </c>
      <c r="J4" s="21">
        <v>0.43800999999999995</v>
      </c>
      <c r="K4" s="21">
        <v>0.22037000000000004</v>
      </c>
      <c r="L4" s="21">
        <f>SUM(I4:K4)</f>
        <v>1</v>
      </c>
    </row>
    <row r="5" spans="2:12" ht="14.45">
      <c r="B5" s="20" t="s">
        <v>300</v>
      </c>
      <c r="C5" s="21">
        <v>0.25</v>
      </c>
      <c r="D5" s="21">
        <v>0.17</v>
      </c>
      <c r="E5" s="21">
        <v>0.57999999999999996</v>
      </c>
      <c r="F5" s="21">
        <f>SUM(C5:E5)</f>
        <v>1</v>
      </c>
      <c r="H5" s="20" t="s">
        <v>301</v>
      </c>
      <c r="I5" s="21">
        <v>0.49</v>
      </c>
      <c r="J5" s="21">
        <v>0.19</v>
      </c>
      <c r="K5" s="21">
        <v>0.32</v>
      </c>
      <c r="L5" s="21">
        <f t="shared" ref="L5:L8" si="0">SUM(I5:K5)</f>
        <v>1</v>
      </c>
    </row>
    <row r="6" spans="2:12" ht="14.45">
      <c r="B6" s="20" t="s">
        <v>302</v>
      </c>
      <c r="C6" s="21">
        <v>9.285714285714286E-2</v>
      </c>
      <c r="D6" s="21">
        <v>3.2857142857142856E-2</v>
      </c>
      <c r="E6" s="21">
        <v>0.88</v>
      </c>
      <c r="F6" s="21">
        <f>SUM(C6:E6)</f>
        <v>1.0057142857142858</v>
      </c>
      <c r="H6" s="20" t="s">
        <v>303</v>
      </c>
      <c r="I6" s="21">
        <v>0.20801000000000003</v>
      </c>
      <c r="J6" s="21">
        <v>5.2590000000000005E-2</v>
      </c>
      <c r="K6" s="21">
        <v>0.73940000000000017</v>
      </c>
      <c r="L6" s="21">
        <f t="shared" si="0"/>
        <v>1.0000000000000002</v>
      </c>
    </row>
    <row r="7" spans="2:12" ht="14.45">
      <c r="C7" s="22"/>
      <c r="D7" s="22"/>
      <c r="E7" s="22"/>
      <c r="H7" s="20" t="s">
        <v>304</v>
      </c>
      <c r="I7" s="21">
        <v>0.13</v>
      </c>
      <c r="J7" s="21">
        <v>0.17</v>
      </c>
      <c r="K7" s="21">
        <v>0.7</v>
      </c>
      <c r="L7" s="21">
        <f t="shared" si="0"/>
        <v>1</v>
      </c>
    </row>
    <row r="8" spans="2:12">
      <c r="L8" s="20">
        <f t="shared" si="0"/>
        <v>0</v>
      </c>
    </row>
    <row r="9" spans="2:12">
      <c r="G9" s="20">
        <v>100</v>
      </c>
    </row>
    <row r="11" spans="2:12">
      <c r="C11" s="20" t="s">
        <v>305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971AE-9BEC-40B1-9DBB-2B7D67CD4C6F}">
  <dimension ref="A1"/>
  <sheetViews>
    <sheetView topLeftCell="A64" workbookViewId="0">
      <selection activeCell="E96" sqref="E96"/>
    </sheetView>
  </sheetViews>
  <sheetFormatPr defaultColWidth="8.7109375" defaultRowHeight="12.6"/>
  <cols>
    <col min="1" max="16384" width="8.7109375" style="42"/>
  </cols>
  <sheetData/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95E8F-2574-45B0-BDB0-4D4239EA2590}">
  <dimension ref="A1:P46"/>
  <sheetViews>
    <sheetView topLeftCell="A7" workbookViewId="0">
      <selection activeCell="Q26" sqref="Q26"/>
    </sheetView>
  </sheetViews>
  <sheetFormatPr defaultRowHeight="14.45"/>
  <cols>
    <col min="1" max="1" width="7.28515625" style="15" bestFit="1" customWidth="1"/>
    <col min="2" max="2" width="20.85546875" bestFit="1" customWidth="1"/>
  </cols>
  <sheetData>
    <row r="1" spans="1:16">
      <c r="A1" s="15" t="s">
        <v>306</v>
      </c>
      <c r="B1" t="s">
        <v>307</v>
      </c>
      <c r="F1" s="16"/>
      <c r="G1" s="17">
        <v>2015</v>
      </c>
      <c r="H1" s="17">
        <v>2016</v>
      </c>
      <c r="I1" s="17">
        <v>2017</v>
      </c>
      <c r="J1" s="17">
        <v>2018</v>
      </c>
      <c r="K1" s="17">
        <v>2019</v>
      </c>
      <c r="L1" s="17">
        <v>2020</v>
      </c>
      <c r="M1" s="17">
        <v>2021</v>
      </c>
      <c r="N1" s="17">
        <v>2022</v>
      </c>
      <c r="O1" s="17">
        <v>2023</v>
      </c>
      <c r="P1" s="17">
        <v>2024</v>
      </c>
    </row>
    <row r="2" spans="1:16">
      <c r="A2" s="15">
        <v>44409</v>
      </c>
      <c r="B2">
        <v>17</v>
      </c>
      <c r="F2" s="18" t="s">
        <v>308</v>
      </c>
      <c r="G2" s="16">
        <v>4.4022463184515557</v>
      </c>
      <c r="H2" s="16">
        <v>4.1203948293527848</v>
      </c>
      <c r="I2" s="16">
        <v>3.9653575478031242</v>
      </c>
      <c r="J2" s="16">
        <v>4.1827794025517875</v>
      </c>
      <c r="K2" s="16">
        <v>4.9251894551078541</v>
      </c>
      <c r="L2" s="16">
        <v>4.2993343565285249</v>
      </c>
      <c r="M2" s="16">
        <v>5.5128813065597226</v>
      </c>
      <c r="N2" s="16">
        <v>5.7338546126274128</v>
      </c>
      <c r="O2" s="16">
        <v>5.8756087699620085</v>
      </c>
      <c r="P2" s="16">
        <v>5.0947072568610574</v>
      </c>
    </row>
    <row r="3" spans="1:16">
      <c r="A3" s="15">
        <v>44440</v>
      </c>
      <c r="B3">
        <v>32</v>
      </c>
      <c r="F3" s="18" t="s">
        <v>309</v>
      </c>
      <c r="G3" s="16">
        <v>6.1170093341729004</v>
      </c>
      <c r="H3" s="16">
        <v>5.617058303448724</v>
      </c>
      <c r="I3" s="16">
        <v>6.4711319937953471</v>
      </c>
      <c r="J3" s="16">
        <v>5.6648804517146507</v>
      </c>
      <c r="K3" s="16">
        <v>5.0132659366916092</v>
      </c>
      <c r="L3" s="16">
        <v>4.162924347924454</v>
      </c>
      <c r="M3" s="16">
        <v>5.1569957292760149</v>
      </c>
      <c r="N3" s="16">
        <v>4.3566551165571443</v>
      </c>
      <c r="O3" s="16">
        <v>4.9951679979606274</v>
      </c>
      <c r="P3" s="16">
        <v>3.8318611035086922</v>
      </c>
    </row>
    <row r="4" spans="1:16">
      <c r="A4" s="15">
        <v>44470</v>
      </c>
      <c r="B4">
        <v>42</v>
      </c>
      <c r="L4">
        <v>7</v>
      </c>
    </row>
    <row r="5" spans="1:16">
      <c r="A5" s="15">
        <v>44501</v>
      </c>
      <c r="B5">
        <v>70</v>
      </c>
    </row>
    <row r="6" spans="1:16">
      <c r="A6" s="15">
        <v>44531</v>
      </c>
      <c r="B6">
        <v>127</v>
      </c>
    </row>
    <row r="7" spans="1:16">
      <c r="A7" s="15">
        <v>44562</v>
      </c>
      <c r="B7">
        <v>153</v>
      </c>
    </row>
    <row r="8" spans="1:16">
      <c r="A8" s="15">
        <v>44593</v>
      </c>
      <c r="B8">
        <v>173</v>
      </c>
    </row>
    <row r="9" spans="1:16">
      <c r="A9" s="15">
        <v>44621</v>
      </c>
      <c r="B9">
        <v>247</v>
      </c>
    </row>
    <row r="10" spans="1:16">
      <c r="A10" s="15">
        <v>44652</v>
      </c>
      <c r="B10">
        <v>356</v>
      </c>
    </row>
    <row r="11" spans="1:16">
      <c r="A11" s="15">
        <v>44682</v>
      </c>
      <c r="B11">
        <v>389</v>
      </c>
    </row>
    <row r="12" spans="1:16">
      <c r="A12" s="15">
        <v>44713</v>
      </c>
      <c r="B12">
        <v>367</v>
      </c>
    </row>
    <row r="13" spans="1:16">
      <c r="A13" s="15">
        <v>44743</v>
      </c>
      <c r="B13">
        <v>363</v>
      </c>
    </row>
    <row r="14" spans="1:16">
      <c r="A14" s="15">
        <v>44774</v>
      </c>
      <c r="B14">
        <v>392</v>
      </c>
    </row>
    <row r="15" spans="1:16">
      <c r="A15" s="15">
        <v>44805</v>
      </c>
      <c r="B15">
        <v>603</v>
      </c>
    </row>
    <row r="16" spans="1:16">
      <c r="A16" s="15">
        <v>44835</v>
      </c>
      <c r="B16">
        <v>452</v>
      </c>
    </row>
    <row r="17" spans="1:2">
      <c r="A17" s="15">
        <v>44866</v>
      </c>
      <c r="B17">
        <v>451</v>
      </c>
    </row>
    <row r="18" spans="1:2">
      <c r="A18" s="15">
        <v>44896</v>
      </c>
      <c r="B18">
        <v>498</v>
      </c>
    </row>
    <row r="19" spans="1:2">
      <c r="A19" s="15">
        <v>44927</v>
      </c>
      <c r="B19">
        <v>387</v>
      </c>
    </row>
    <row r="20" spans="1:2">
      <c r="A20" s="15">
        <v>44958</v>
      </c>
      <c r="B20">
        <v>436</v>
      </c>
    </row>
    <row r="21" spans="1:2">
      <c r="A21" s="15">
        <v>44986</v>
      </c>
      <c r="B21">
        <v>466</v>
      </c>
    </row>
    <row r="22" spans="1:2">
      <c r="A22" s="15">
        <v>45017</v>
      </c>
      <c r="B22">
        <v>479</v>
      </c>
    </row>
    <row r="23" spans="1:2">
      <c r="A23" s="15">
        <v>45047</v>
      </c>
      <c r="B23">
        <v>652</v>
      </c>
    </row>
    <row r="24" spans="1:2">
      <c r="A24" s="15">
        <v>45078</v>
      </c>
      <c r="B24">
        <v>485</v>
      </c>
    </row>
    <row r="25" spans="1:2">
      <c r="A25" s="15">
        <v>45108</v>
      </c>
      <c r="B25">
        <v>559</v>
      </c>
    </row>
    <row r="26" spans="1:2">
      <c r="A26" s="15">
        <v>45139</v>
      </c>
      <c r="B26">
        <v>542</v>
      </c>
    </row>
    <row r="27" spans="1:2">
      <c r="A27" s="15">
        <v>45170</v>
      </c>
      <c r="B27">
        <v>628</v>
      </c>
    </row>
    <row r="28" spans="1:2">
      <c r="A28" s="15">
        <v>45200</v>
      </c>
      <c r="B28">
        <v>682</v>
      </c>
    </row>
    <row r="29" spans="1:2">
      <c r="A29" s="15">
        <v>45231</v>
      </c>
      <c r="B29">
        <v>730</v>
      </c>
    </row>
    <row r="30" spans="1:2">
      <c r="A30" s="15">
        <v>45261</v>
      </c>
      <c r="B30">
        <v>771</v>
      </c>
    </row>
    <row r="31" spans="1:2">
      <c r="A31" s="15">
        <v>45292</v>
      </c>
      <c r="B31">
        <v>773</v>
      </c>
    </row>
    <row r="32" spans="1:2">
      <c r="A32" s="15">
        <v>45323</v>
      </c>
      <c r="B32">
        <v>719</v>
      </c>
    </row>
    <row r="33" spans="1:2">
      <c r="A33" s="15">
        <v>45352</v>
      </c>
      <c r="B33">
        <v>719</v>
      </c>
    </row>
    <row r="34" spans="1:2">
      <c r="A34" s="15">
        <v>45383</v>
      </c>
      <c r="B34">
        <v>1087</v>
      </c>
    </row>
    <row r="35" spans="1:2">
      <c r="A35" s="15">
        <v>45413</v>
      </c>
      <c r="B35">
        <v>849</v>
      </c>
    </row>
    <row r="36" spans="1:2">
      <c r="A36" s="15">
        <v>45444</v>
      </c>
      <c r="B36">
        <v>834</v>
      </c>
    </row>
    <row r="37" spans="1:2">
      <c r="A37" s="15">
        <v>45474</v>
      </c>
      <c r="B37">
        <v>913</v>
      </c>
    </row>
    <row r="38" spans="1:2">
      <c r="A38" s="15">
        <v>45505</v>
      </c>
      <c r="B38">
        <v>825</v>
      </c>
    </row>
    <row r="39" spans="1:2">
      <c r="A39" s="15">
        <v>45536</v>
      </c>
      <c r="B39">
        <v>825</v>
      </c>
    </row>
    <row r="40" spans="1:2">
      <c r="A40" s="15">
        <v>45566</v>
      </c>
      <c r="B40">
        <v>968</v>
      </c>
    </row>
    <row r="41" spans="1:2">
      <c r="A41" s="15">
        <v>45597</v>
      </c>
      <c r="B41">
        <v>819</v>
      </c>
    </row>
    <row r="42" spans="1:2">
      <c r="A42" s="15">
        <v>45627</v>
      </c>
      <c r="B42">
        <v>959</v>
      </c>
    </row>
    <row r="43" spans="1:2">
      <c r="A43" s="15">
        <v>45658</v>
      </c>
      <c r="B43">
        <v>1109</v>
      </c>
    </row>
    <row r="44" spans="1:2">
      <c r="A44" s="15">
        <v>45689</v>
      </c>
      <c r="B44">
        <v>1023</v>
      </c>
    </row>
    <row r="45" spans="1:2">
      <c r="A45" s="15">
        <v>45717</v>
      </c>
      <c r="B45">
        <v>961</v>
      </c>
    </row>
    <row r="46" spans="1:2">
      <c r="A46" s="15">
        <v>45748</v>
      </c>
      <c r="B46">
        <v>1079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95EDB-5A9A-40AF-8FDA-F4D5D80D2BF9}">
  <dimension ref="A2:H58"/>
  <sheetViews>
    <sheetView showGridLines="0" workbookViewId="0">
      <selection activeCell="I3" sqref="I3"/>
    </sheetView>
  </sheetViews>
  <sheetFormatPr defaultColWidth="9.140625" defaultRowHeight="12.6"/>
  <cols>
    <col min="1" max="1" width="28.42578125" style="27" bestFit="1" customWidth="1"/>
    <col min="2" max="4" width="9.140625" style="27"/>
    <col min="5" max="5" width="11.5703125" style="27" customWidth="1"/>
    <col min="6" max="16384" width="9.140625" style="27"/>
  </cols>
  <sheetData>
    <row r="2" spans="1:8" ht="12.95">
      <c r="A2" s="43" t="s">
        <v>310</v>
      </c>
    </row>
    <row r="3" spans="1:8">
      <c r="C3" s="44"/>
      <c r="D3" s="44"/>
      <c r="E3" s="44"/>
      <c r="F3" s="44"/>
      <c r="G3" s="44"/>
      <c r="H3" s="44"/>
    </row>
    <row r="4" spans="1:8" ht="43.5" customHeight="1">
      <c r="A4" s="45" t="s">
        <v>311</v>
      </c>
      <c r="B4" s="45" t="s">
        <v>312</v>
      </c>
      <c r="C4" s="46" t="s">
        <v>313</v>
      </c>
      <c r="D4" s="46" t="s">
        <v>314</v>
      </c>
      <c r="E4" s="46" t="s">
        <v>315</v>
      </c>
      <c r="F4" s="46" t="s">
        <v>316</v>
      </c>
      <c r="G4" s="46" t="s">
        <v>317</v>
      </c>
      <c r="H4" s="46" t="s">
        <v>318</v>
      </c>
    </row>
    <row r="5" spans="1:8">
      <c r="A5" s="27" t="s">
        <v>319</v>
      </c>
      <c r="B5" s="27" t="s">
        <v>320</v>
      </c>
      <c r="C5" s="44">
        <v>8</v>
      </c>
      <c r="D5" s="44">
        <v>1</v>
      </c>
      <c r="E5" s="47">
        <v>0.61538463830947876</v>
      </c>
      <c r="F5" s="47">
        <v>26.447107315063477</v>
      </c>
      <c r="G5" s="47">
        <v>26.447107315063477</v>
      </c>
      <c r="H5" s="47">
        <v>3.3058884143829346</v>
      </c>
    </row>
    <row r="6" spans="1:8">
      <c r="A6" s="27" t="s">
        <v>321</v>
      </c>
      <c r="B6" s="27" t="s">
        <v>320</v>
      </c>
      <c r="C6" s="44">
        <v>14</v>
      </c>
      <c r="D6" s="44">
        <v>1</v>
      </c>
      <c r="E6" s="47">
        <v>0.63636362552642822</v>
      </c>
      <c r="F6" s="47">
        <v>19.723012924194336</v>
      </c>
      <c r="G6" s="47">
        <v>19.723012924194336</v>
      </c>
      <c r="H6" s="47">
        <v>1.4087866374424525</v>
      </c>
    </row>
    <row r="7" spans="1:8">
      <c r="A7" s="27" t="s">
        <v>322</v>
      </c>
      <c r="B7" s="27" t="s">
        <v>320</v>
      </c>
      <c r="C7" s="44">
        <v>18</v>
      </c>
      <c r="D7" s="44">
        <v>2</v>
      </c>
      <c r="E7" s="47">
        <v>0.66666668653488159</v>
      </c>
      <c r="F7" s="47">
        <v>18.203117370605469</v>
      </c>
      <c r="G7" s="47">
        <v>9.1015586853027344</v>
      </c>
      <c r="H7" s="47">
        <v>1.0112842983669705</v>
      </c>
    </row>
    <row r="8" spans="1:8">
      <c r="A8" s="27" t="s">
        <v>323</v>
      </c>
      <c r="B8" s="27" t="s">
        <v>324</v>
      </c>
      <c r="C8" s="44">
        <v>9</v>
      </c>
      <c r="D8" s="44">
        <v>1</v>
      </c>
      <c r="E8" s="47">
        <v>0.52941179275512695</v>
      </c>
      <c r="F8" s="47">
        <v>6.7774019241333008</v>
      </c>
      <c r="G8" s="47">
        <v>6.7774019241333008</v>
      </c>
      <c r="H8" s="47">
        <v>0.75304465823703337</v>
      </c>
    </row>
    <row r="9" spans="1:8">
      <c r="A9" s="27" t="s">
        <v>325</v>
      </c>
      <c r="B9" s="27" t="s">
        <v>324</v>
      </c>
      <c r="C9" s="44">
        <v>17</v>
      </c>
      <c r="D9" s="44">
        <v>3</v>
      </c>
      <c r="E9" s="47">
        <v>0.77272725105285645</v>
      </c>
      <c r="F9" s="47">
        <v>12.658763885498047</v>
      </c>
      <c r="G9" s="47">
        <v>4.2195879618326826</v>
      </c>
      <c r="H9" s="47">
        <v>0.74463316973517923</v>
      </c>
    </row>
    <row r="10" spans="1:8">
      <c r="A10" s="27" t="s">
        <v>326</v>
      </c>
      <c r="B10" s="27" t="s">
        <v>320</v>
      </c>
      <c r="C10" s="44">
        <v>11</v>
      </c>
      <c r="D10" s="44">
        <v>2</v>
      </c>
      <c r="E10" s="47">
        <v>0.6111111044883728</v>
      </c>
      <c r="F10" s="47">
        <v>7.3360309600830078</v>
      </c>
      <c r="G10" s="47">
        <v>3.6680154800415039</v>
      </c>
      <c r="H10" s="47">
        <v>0.66691190546209167</v>
      </c>
    </row>
    <row r="11" spans="1:8">
      <c r="A11" s="27" t="s">
        <v>327</v>
      </c>
      <c r="B11" s="27" t="s">
        <v>324</v>
      </c>
      <c r="C11" s="44">
        <v>9</v>
      </c>
      <c r="D11" s="44">
        <v>1</v>
      </c>
      <c r="E11" s="47">
        <v>0.69230771064758301</v>
      </c>
      <c r="F11" s="47">
        <v>5.8946309089660645</v>
      </c>
      <c r="G11" s="47">
        <v>5.8946309089660645</v>
      </c>
      <c r="H11" s="47">
        <v>0.65495898988511825</v>
      </c>
    </row>
    <row r="12" spans="1:8">
      <c r="A12" s="27" t="s">
        <v>328</v>
      </c>
      <c r="B12" s="27" t="s">
        <v>324</v>
      </c>
      <c r="C12" s="44">
        <v>9</v>
      </c>
      <c r="D12" s="44">
        <v>2</v>
      </c>
      <c r="E12" s="47">
        <v>0.5625</v>
      </c>
      <c r="F12" s="47">
        <v>5.8297810554504395</v>
      </c>
      <c r="G12" s="47">
        <v>2.9148905277252197</v>
      </c>
      <c r="H12" s="47">
        <v>0.64775345060560441</v>
      </c>
    </row>
    <row r="13" spans="1:8">
      <c r="A13" s="27" t="s">
        <v>329</v>
      </c>
      <c r="B13" s="27" t="s">
        <v>320</v>
      </c>
      <c r="C13" s="44">
        <v>13</v>
      </c>
      <c r="D13" s="44">
        <v>2</v>
      </c>
      <c r="E13" s="47">
        <v>0.48148149251937866</v>
      </c>
      <c r="F13" s="47">
        <v>8.0398426055908203</v>
      </c>
      <c r="G13" s="47">
        <v>4.0199213027954102</v>
      </c>
      <c r="H13" s="47">
        <v>0.61844943119929385</v>
      </c>
    </row>
    <row r="14" spans="1:8">
      <c r="A14" s="27" t="s">
        <v>330</v>
      </c>
      <c r="B14" s="27" t="s">
        <v>320</v>
      </c>
      <c r="C14" s="44">
        <v>15</v>
      </c>
      <c r="D14" s="44">
        <v>3</v>
      </c>
      <c r="E14" s="47">
        <v>0.625</v>
      </c>
      <c r="F14" s="47">
        <v>9.1224613189697266</v>
      </c>
      <c r="G14" s="47">
        <v>3.0408204396565757</v>
      </c>
      <c r="H14" s="47">
        <v>0.60816408793131516</v>
      </c>
    </row>
    <row r="15" spans="1:8">
      <c r="A15" s="27" t="s">
        <v>331</v>
      </c>
      <c r="B15" s="27" t="s">
        <v>324</v>
      </c>
      <c r="C15" s="44">
        <v>20</v>
      </c>
      <c r="D15" s="44">
        <v>1</v>
      </c>
      <c r="E15" s="47">
        <v>0.625</v>
      </c>
      <c r="F15" s="47">
        <v>11.618117332458496</v>
      </c>
      <c r="G15" s="47">
        <v>11.618117332458496</v>
      </c>
      <c r="H15" s="47">
        <v>0.58090586662292476</v>
      </c>
    </row>
    <row r="16" spans="1:8">
      <c r="A16" s="27" t="s">
        <v>332</v>
      </c>
      <c r="B16" s="27" t="s">
        <v>324</v>
      </c>
      <c r="C16" s="44">
        <v>13</v>
      </c>
      <c r="D16" s="44">
        <v>1</v>
      </c>
      <c r="E16" s="47">
        <v>0.61904764175415039</v>
      </c>
      <c r="F16" s="47">
        <v>7.3820438385009766</v>
      </c>
      <c r="G16" s="47">
        <v>7.3820438385009766</v>
      </c>
      <c r="H16" s="47">
        <v>0.56784952603853667</v>
      </c>
    </row>
    <row r="17" spans="1:8">
      <c r="A17" s="27" t="s">
        <v>333</v>
      </c>
      <c r="B17" s="27" t="s">
        <v>334</v>
      </c>
      <c r="C17" s="44">
        <v>17</v>
      </c>
      <c r="D17" s="44">
        <v>2</v>
      </c>
      <c r="E17" s="47">
        <v>0.62962961196899414</v>
      </c>
      <c r="F17" s="47">
        <v>9.599945068359375</v>
      </c>
      <c r="G17" s="47">
        <v>4.7999725341796875</v>
      </c>
      <c r="H17" s="47">
        <v>0.5647026510799632</v>
      </c>
    </row>
    <row r="18" spans="1:8">
      <c r="A18" s="27" t="s">
        <v>335</v>
      </c>
      <c r="B18" s="27" t="s">
        <v>324</v>
      </c>
      <c r="C18" s="44">
        <v>16</v>
      </c>
      <c r="D18" s="44">
        <v>2</v>
      </c>
      <c r="E18" s="47">
        <v>0.72727274894714355</v>
      </c>
      <c r="F18" s="47">
        <v>8.9243431091308594</v>
      </c>
      <c r="G18" s="47">
        <v>4.4621715545654297</v>
      </c>
      <c r="H18" s="47">
        <v>0.55777144432067871</v>
      </c>
    </row>
    <row r="19" spans="1:8">
      <c r="A19" s="27" t="s">
        <v>336</v>
      </c>
      <c r="B19" s="27" t="s">
        <v>324</v>
      </c>
      <c r="C19" s="44">
        <v>15</v>
      </c>
      <c r="D19" s="44">
        <v>1</v>
      </c>
      <c r="E19" s="47">
        <v>0.68181818723678589</v>
      </c>
      <c r="F19" s="47">
        <v>8.2928876876831055</v>
      </c>
      <c r="G19" s="47">
        <v>8.2928876876831055</v>
      </c>
      <c r="H19" s="47">
        <v>0.55285917917887373</v>
      </c>
    </row>
    <row r="20" spans="1:8">
      <c r="A20" s="27" t="s">
        <v>337</v>
      </c>
      <c r="B20" s="27" t="s">
        <v>320</v>
      </c>
      <c r="C20" s="44">
        <v>17</v>
      </c>
      <c r="D20" s="44">
        <v>2</v>
      </c>
      <c r="E20" s="47">
        <v>0.6071428656578064</v>
      </c>
      <c r="F20" s="47">
        <v>8.8944368362426758</v>
      </c>
      <c r="G20" s="47">
        <v>4.4472184181213379</v>
      </c>
      <c r="H20" s="47">
        <v>0.52320216683780441</v>
      </c>
    </row>
    <row r="21" spans="1:8">
      <c r="A21" s="27" t="s">
        <v>338</v>
      </c>
      <c r="B21" s="27" t="s">
        <v>320</v>
      </c>
      <c r="C21" s="44">
        <v>14</v>
      </c>
      <c r="D21" s="44">
        <v>2</v>
      </c>
      <c r="E21" s="47">
        <v>0.4375</v>
      </c>
      <c r="F21" s="47">
        <v>7.2797656059265137</v>
      </c>
      <c r="G21" s="47">
        <v>3.6398828029632568</v>
      </c>
      <c r="H21" s="47">
        <v>0.51998325756617958</v>
      </c>
    </row>
    <row r="22" spans="1:8">
      <c r="A22" s="27" t="s">
        <v>339</v>
      </c>
      <c r="B22" s="27" t="s">
        <v>324</v>
      </c>
      <c r="C22" s="44">
        <v>13</v>
      </c>
      <c r="D22" s="44">
        <v>3</v>
      </c>
      <c r="E22" s="47">
        <v>0.64999997615814209</v>
      </c>
      <c r="F22" s="47">
        <v>6.5877342224121094</v>
      </c>
      <c r="G22" s="47">
        <v>2.1959114074707031</v>
      </c>
      <c r="H22" s="47">
        <v>0.50674878633939302</v>
      </c>
    </row>
    <row r="23" spans="1:8">
      <c r="A23" s="27" t="s">
        <v>340</v>
      </c>
      <c r="B23" s="27" t="s">
        <v>320</v>
      </c>
      <c r="C23" s="44">
        <v>14</v>
      </c>
      <c r="D23" s="44">
        <v>2</v>
      </c>
      <c r="E23" s="47">
        <v>0.6086956262588501</v>
      </c>
      <c r="F23" s="47">
        <v>6.979499340057373</v>
      </c>
      <c r="G23" s="47">
        <v>3.4897496700286865</v>
      </c>
      <c r="H23" s="47">
        <v>0.49853566714695524</v>
      </c>
    </row>
    <row r="24" spans="1:8">
      <c r="A24" s="27" t="s">
        <v>341</v>
      </c>
      <c r="B24" s="27" t="s">
        <v>324</v>
      </c>
      <c r="C24" s="44">
        <v>18</v>
      </c>
      <c r="D24" s="44">
        <v>2</v>
      </c>
      <c r="E24" s="47">
        <v>0.62068963050842285</v>
      </c>
      <c r="F24" s="47">
        <v>8.8248214721679688</v>
      </c>
      <c r="G24" s="47">
        <v>4.4124107360839844</v>
      </c>
      <c r="H24" s="47">
        <v>0.49026785956488717</v>
      </c>
    </row>
    <row r="25" spans="1:8">
      <c r="A25" s="27" t="s">
        <v>342</v>
      </c>
      <c r="B25" s="27" t="s">
        <v>320</v>
      </c>
      <c r="C25" s="44">
        <v>14</v>
      </c>
      <c r="D25" s="44">
        <v>1</v>
      </c>
      <c r="E25" s="47">
        <v>0.69999998807907104</v>
      </c>
      <c r="F25" s="47">
        <v>6.8246989250183105</v>
      </c>
      <c r="G25" s="47">
        <v>6.8246989250183105</v>
      </c>
      <c r="H25" s="47">
        <v>0.48747849464416504</v>
      </c>
    </row>
    <row r="26" spans="1:8">
      <c r="A26" s="27" t="s">
        <v>343</v>
      </c>
      <c r="B26" s="27" t="s">
        <v>320</v>
      </c>
      <c r="C26" s="44">
        <v>17</v>
      </c>
      <c r="D26" s="44">
        <v>3</v>
      </c>
      <c r="E26" s="47">
        <v>0.58620691299438477</v>
      </c>
      <c r="F26" s="47">
        <v>8.2282943725585938</v>
      </c>
      <c r="G26" s="47">
        <v>2.7427647908528647</v>
      </c>
      <c r="H26" s="47">
        <v>0.48401731603285847</v>
      </c>
    </row>
    <row r="27" spans="1:8">
      <c r="A27" s="27" t="s">
        <v>344</v>
      </c>
      <c r="B27" s="27" t="s">
        <v>324</v>
      </c>
      <c r="C27" s="44">
        <v>14</v>
      </c>
      <c r="D27" s="44">
        <v>2</v>
      </c>
      <c r="E27" s="47">
        <v>0.56000000238418579</v>
      </c>
      <c r="F27" s="47">
        <v>6.7673192024230957</v>
      </c>
      <c r="G27" s="47">
        <v>3.3836596012115479</v>
      </c>
      <c r="H27" s="47">
        <v>0.48337994303022114</v>
      </c>
    </row>
    <row r="28" spans="1:8">
      <c r="A28" s="27" t="s">
        <v>345</v>
      </c>
      <c r="B28" s="27" t="s">
        <v>334</v>
      </c>
      <c r="C28" s="44">
        <v>16</v>
      </c>
      <c r="D28" s="44">
        <v>2</v>
      </c>
      <c r="E28" s="47">
        <v>0.5517241358757019</v>
      </c>
      <c r="F28" s="47">
        <v>7.1767463684082031</v>
      </c>
      <c r="G28" s="47">
        <v>3.5883731842041016</v>
      </c>
      <c r="H28" s="47">
        <v>0.4485466480255127</v>
      </c>
    </row>
    <row r="29" spans="1:8">
      <c r="A29" s="27" t="s">
        <v>346</v>
      </c>
      <c r="B29" s="27" t="s">
        <v>324</v>
      </c>
      <c r="C29" s="44">
        <v>17</v>
      </c>
      <c r="D29" s="44">
        <v>2</v>
      </c>
      <c r="E29" s="47">
        <v>0.73913043737411499</v>
      </c>
      <c r="F29" s="47">
        <v>7.5988345146179199</v>
      </c>
      <c r="G29" s="47">
        <v>3.79941725730896</v>
      </c>
      <c r="H29" s="47">
        <v>0.44699026556575999</v>
      </c>
    </row>
    <row r="30" spans="1:8">
      <c r="A30" s="27" t="s">
        <v>347</v>
      </c>
      <c r="B30" s="27" t="s">
        <v>324</v>
      </c>
      <c r="C30" s="44">
        <v>21</v>
      </c>
      <c r="D30" s="44">
        <v>3</v>
      </c>
      <c r="E30" s="47">
        <v>0.65625</v>
      </c>
      <c r="F30" s="47">
        <v>9.0344772338867188</v>
      </c>
      <c r="G30" s="47">
        <v>3.0114924112955728</v>
      </c>
      <c r="H30" s="47">
        <v>0.43021320161365328</v>
      </c>
    </row>
    <row r="31" spans="1:8">
      <c r="A31" s="27" t="s">
        <v>348</v>
      </c>
      <c r="B31" s="27" t="s">
        <v>320</v>
      </c>
      <c r="C31" s="44">
        <v>16</v>
      </c>
      <c r="D31" s="44">
        <v>2</v>
      </c>
      <c r="E31" s="47">
        <v>0.57142859697341919</v>
      </c>
      <c r="F31" s="47">
        <v>6.812802791595459</v>
      </c>
      <c r="G31" s="47">
        <v>3.4064013957977295</v>
      </c>
      <c r="H31" s="47">
        <v>0.42580017447471619</v>
      </c>
    </row>
    <row r="32" spans="1:8">
      <c r="A32" s="27" t="s">
        <v>349</v>
      </c>
      <c r="B32" s="27" t="s">
        <v>324</v>
      </c>
      <c r="C32" s="44">
        <v>14</v>
      </c>
      <c r="D32" s="44">
        <v>1</v>
      </c>
      <c r="E32" s="47">
        <v>0.66666668653488159</v>
      </c>
      <c r="F32" s="47">
        <v>5.8917732238769531</v>
      </c>
      <c r="G32" s="47">
        <v>5.8917732238769531</v>
      </c>
      <c r="H32" s="47">
        <v>0.42084094456263949</v>
      </c>
    </row>
    <row r="33" spans="1:8">
      <c r="A33" s="27" t="s">
        <v>350</v>
      </c>
      <c r="B33" s="27" t="s">
        <v>324</v>
      </c>
      <c r="C33" s="44">
        <v>18</v>
      </c>
      <c r="D33" s="44">
        <v>3</v>
      </c>
      <c r="E33" s="47">
        <v>0.58064514398574829</v>
      </c>
      <c r="F33" s="47">
        <v>7.5173587799072266</v>
      </c>
      <c r="G33" s="47">
        <v>2.5057862599690757</v>
      </c>
      <c r="H33" s="47">
        <v>0.41763104332817924</v>
      </c>
    </row>
    <row r="34" spans="1:8">
      <c r="A34" s="27" t="s">
        <v>351</v>
      </c>
      <c r="B34" s="27" t="s">
        <v>324</v>
      </c>
      <c r="C34" s="44">
        <v>19</v>
      </c>
      <c r="D34" s="44">
        <v>3</v>
      </c>
      <c r="E34" s="47">
        <v>0.61290323734283447</v>
      </c>
      <c r="F34" s="47">
        <v>7.8286600112915039</v>
      </c>
      <c r="G34" s="47">
        <v>2.609553337097168</v>
      </c>
      <c r="H34" s="47">
        <v>0.41203473743639496</v>
      </c>
    </row>
    <row r="35" spans="1:8">
      <c r="A35" s="27" t="s">
        <v>352</v>
      </c>
      <c r="B35" s="27" t="s">
        <v>324</v>
      </c>
      <c r="C35" s="44">
        <v>16</v>
      </c>
      <c r="D35" s="44">
        <v>2</v>
      </c>
      <c r="E35" s="47">
        <v>0.69565218687057495</v>
      </c>
      <c r="F35" s="47">
        <v>6.58831787109375</v>
      </c>
      <c r="G35" s="47">
        <v>3.294158935546875</v>
      </c>
      <c r="H35" s="47">
        <v>0.41176986694335938</v>
      </c>
    </row>
    <row r="36" spans="1:8">
      <c r="A36" s="27" t="s">
        <v>353</v>
      </c>
      <c r="B36" s="27" t="s">
        <v>324</v>
      </c>
      <c r="C36" s="44">
        <v>20</v>
      </c>
      <c r="D36" s="44">
        <v>4</v>
      </c>
      <c r="E36" s="47">
        <v>0.64516127109527588</v>
      </c>
      <c r="F36" s="47">
        <v>7.9852299690246582</v>
      </c>
      <c r="G36" s="47">
        <v>1.9963074922561646</v>
      </c>
      <c r="H36" s="47">
        <v>0.39926149845123293</v>
      </c>
    </row>
    <row r="37" spans="1:8">
      <c r="A37" s="27" t="s">
        <v>354</v>
      </c>
      <c r="B37" s="27" t="s">
        <v>320</v>
      </c>
      <c r="C37" s="44">
        <v>16</v>
      </c>
      <c r="D37" s="44">
        <v>3</v>
      </c>
      <c r="E37" s="47">
        <v>0.61538463830947876</v>
      </c>
      <c r="F37" s="47">
        <v>6.3060016632080078</v>
      </c>
      <c r="G37" s="47">
        <v>2.1020005544026694</v>
      </c>
      <c r="H37" s="47">
        <v>0.39412510395050049</v>
      </c>
    </row>
    <row r="38" spans="1:8">
      <c r="A38" s="27" t="s">
        <v>355</v>
      </c>
      <c r="B38" s="27" t="s">
        <v>324</v>
      </c>
      <c r="C38" s="44">
        <v>16</v>
      </c>
      <c r="D38" s="44">
        <v>3</v>
      </c>
      <c r="E38" s="47">
        <v>0.5</v>
      </c>
      <c r="F38" s="47">
        <v>6.1892800331115723</v>
      </c>
      <c r="G38" s="47">
        <v>2.0630933443705239</v>
      </c>
      <c r="H38" s="47">
        <v>0.38683000206947327</v>
      </c>
    </row>
    <row r="39" spans="1:8">
      <c r="A39" s="27" t="s">
        <v>356</v>
      </c>
      <c r="B39" s="27" t="s">
        <v>320</v>
      </c>
      <c r="C39" s="44">
        <v>14</v>
      </c>
      <c r="D39" s="44">
        <v>2</v>
      </c>
      <c r="E39" s="47">
        <v>0.69999998807907104</v>
      </c>
      <c r="F39" s="47">
        <v>5.3604741096496582</v>
      </c>
      <c r="G39" s="47">
        <v>2.6802370548248291</v>
      </c>
      <c r="H39" s="47">
        <v>0.38289100783211844</v>
      </c>
    </row>
    <row r="40" spans="1:8">
      <c r="A40" s="27" t="s">
        <v>357</v>
      </c>
      <c r="B40" s="27" t="s">
        <v>334</v>
      </c>
      <c r="C40" s="44">
        <v>14</v>
      </c>
      <c r="D40" s="44">
        <v>2</v>
      </c>
      <c r="E40" s="47">
        <v>0.51851850748062134</v>
      </c>
      <c r="F40" s="47">
        <v>5.3233695030212402</v>
      </c>
      <c r="G40" s="47">
        <v>2.6616847515106201</v>
      </c>
      <c r="H40" s="47">
        <v>0.38024067878723145</v>
      </c>
    </row>
    <row r="41" spans="1:8">
      <c r="A41" s="27" t="s">
        <v>358</v>
      </c>
      <c r="B41" s="27" t="s">
        <v>320</v>
      </c>
      <c r="C41" s="44">
        <v>18</v>
      </c>
      <c r="D41" s="44">
        <v>2</v>
      </c>
      <c r="E41" s="47">
        <v>0.58064514398574829</v>
      </c>
      <c r="F41" s="47">
        <v>6.7981376647949219</v>
      </c>
      <c r="G41" s="47">
        <v>3.3990688323974609</v>
      </c>
      <c r="H41" s="47">
        <v>0.37767431471082902</v>
      </c>
    </row>
    <row r="42" spans="1:8">
      <c r="A42" s="27" t="s">
        <v>359</v>
      </c>
      <c r="B42" s="27" t="s">
        <v>320</v>
      </c>
      <c r="C42" s="44">
        <v>16</v>
      </c>
      <c r="D42" s="44">
        <v>1</v>
      </c>
      <c r="E42" s="47">
        <v>0.5517241358757019</v>
      </c>
      <c r="F42" s="47">
        <v>5.9522857666015625</v>
      </c>
      <c r="G42" s="47">
        <v>5.9522857666015625</v>
      </c>
      <c r="H42" s="47">
        <v>0.37201786041259766</v>
      </c>
    </row>
    <row r="43" spans="1:8">
      <c r="A43" s="27" t="s">
        <v>360</v>
      </c>
      <c r="B43" s="27" t="s">
        <v>334</v>
      </c>
      <c r="C43" s="44">
        <v>17</v>
      </c>
      <c r="D43" s="44">
        <v>3</v>
      </c>
      <c r="E43" s="47">
        <v>0.62962961196899414</v>
      </c>
      <c r="F43" s="47">
        <v>6.2261066436767578</v>
      </c>
      <c r="G43" s="47">
        <v>2.0753688812255859</v>
      </c>
      <c r="H43" s="47">
        <v>0.36624156727510337</v>
      </c>
    </row>
    <row r="44" spans="1:8">
      <c r="A44" s="27" t="s">
        <v>361</v>
      </c>
      <c r="B44" s="27" t="s">
        <v>334</v>
      </c>
      <c r="C44" s="44">
        <v>23</v>
      </c>
      <c r="D44" s="44">
        <v>3</v>
      </c>
      <c r="E44" s="47">
        <v>0.71875</v>
      </c>
      <c r="F44" s="47">
        <v>8.3837575912475586</v>
      </c>
      <c r="G44" s="47">
        <v>2.794585863749186</v>
      </c>
      <c r="H44" s="47">
        <v>0.36451119961945905</v>
      </c>
    </row>
    <row r="45" spans="1:8">
      <c r="A45" s="27" t="s">
        <v>362</v>
      </c>
      <c r="B45" s="27" t="s">
        <v>334</v>
      </c>
      <c r="C45" s="44">
        <v>17</v>
      </c>
      <c r="D45" s="44">
        <v>3</v>
      </c>
      <c r="E45" s="47">
        <v>0.53125</v>
      </c>
      <c r="F45" s="47">
        <v>6.1941251754760742</v>
      </c>
      <c r="G45" s="47">
        <v>2.0647083918253579</v>
      </c>
      <c r="H45" s="47">
        <v>0.36436030443976908</v>
      </c>
    </row>
    <row r="46" spans="1:8">
      <c r="A46" s="27" t="s">
        <v>363</v>
      </c>
      <c r="B46" s="27" t="s">
        <v>320</v>
      </c>
      <c r="C46" s="44">
        <v>18</v>
      </c>
      <c r="D46" s="44">
        <v>4</v>
      </c>
      <c r="E46" s="47">
        <v>0.5625</v>
      </c>
      <c r="F46" s="47">
        <v>6.290158748626709</v>
      </c>
      <c r="G46" s="47">
        <v>1.5725396871566772</v>
      </c>
      <c r="H46" s="47">
        <v>0.34945326381259495</v>
      </c>
    </row>
    <row r="47" spans="1:8">
      <c r="A47" s="27" t="s">
        <v>364</v>
      </c>
      <c r="B47" s="27" t="s">
        <v>320</v>
      </c>
      <c r="C47" s="44">
        <v>17</v>
      </c>
      <c r="D47" s="44">
        <v>2</v>
      </c>
      <c r="E47" s="47">
        <v>0.68000000715255737</v>
      </c>
      <c r="F47" s="47">
        <v>5.4997177124023438</v>
      </c>
      <c r="G47" s="47">
        <v>2.7498588562011719</v>
      </c>
      <c r="H47" s="47">
        <v>0.32351280661190257</v>
      </c>
    </row>
    <row r="48" spans="1:8">
      <c r="A48" s="27" t="s">
        <v>365</v>
      </c>
      <c r="B48" s="27" t="s">
        <v>334</v>
      </c>
      <c r="C48" s="44">
        <v>18</v>
      </c>
      <c r="D48" s="44">
        <v>4</v>
      </c>
      <c r="E48" s="47">
        <v>0.5625</v>
      </c>
      <c r="F48" s="47">
        <v>5.2740983963012695</v>
      </c>
      <c r="G48" s="47">
        <v>1.3185245990753174</v>
      </c>
      <c r="H48" s="47">
        <v>0.29300546646118164</v>
      </c>
    </row>
    <row r="49" spans="1:8">
      <c r="A49" s="27" t="s">
        <v>366</v>
      </c>
      <c r="B49" s="27" t="s">
        <v>320</v>
      </c>
      <c r="C49" s="44">
        <v>18</v>
      </c>
      <c r="D49" s="44">
        <v>3</v>
      </c>
      <c r="E49" s="47">
        <v>0.5625</v>
      </c>
      <c r="F49" s="47">
        <v>5.169194221496582</v>
      </c>
      <c r="G49" s="47">
        <v>1.7230647404988606</v>
      </c>
      <c r="H49" s="47">
        <v>0.2871774567498101</v>
      </c>
    </row>
    <row r="50" spans="1:8">
      <c r="A50" s="27" t="s">
        <v>367</v>
      </c>
      <c r="B50" s="27" t="s">
        <v>324</v>
      </c>
      <c r="C50" s="44">
        <v>19</v>
      </c>
      <c r="D50" s="44">
        <v>2</v>
      </c>
      <c r="E50" s="47">
        <v>0.65517240762710571</v>
      </c>
      <c r="F50" s="47">
        <v>5.2685985565185547</v>
      </c>
      <c r="G50" s="47">
        <v>2.6342992782592773</v>
      </c>
      <c r="H50" s="47">
        <v>0.27729466086939764</v>
      </c>
    </row>
    <row r="51" spans="1:8">
      <c r="A51" s="27" t="s">
        <v>368</v>
      </c>
      <c r="B51" s="27" t="s">
        <v>324</v>
      </c>
      <c r="C51" s="44">
        <v>22</v>
      </c>
      <c r="D51" s="44">
        <v>3</v>
      </c>
      <c r="E51" s="47">
        <v>0.6875</v>
      </c>
      <c r="F51" s="47">
        <v>6.0370478630065918</v>
      </c>
      <c r="G51" s="47">
        <v>2.0123492876688638</v>
      </c>
      <c r="H51" s="47">
        <v>0.27441126650029962</v>
      </c>
    </row>
    <row r="52" spans="1:8">
      <c r="A52" s="27" t="s">
        <v>369</v>
      </c>
      <c r="B52" s="27" t="s">
        <v>320</v>
      </c>
      <c r="C52" s="44">
        <v>19</v>
      </c>
      <c r="D52" s="44">
        <v>1</v>
      </c>
      <c r="E52" s="47">
        <v>0.63333332538604736</v>
      </c>
      <c r="F52" s="47">
        <v>5.1476855278015137</v>
      </c>
      <c r="G52" s="47">
        <v>5.1476855278015137</v>
      </c>
      <c r="H52" s="47">
        <v>0.27093081725271123</v>
      </c>
    </row>
    <row r="53" spans="1:8">
      <c r="A53" s="27" t="s">
        <v>370</v>
      </c>
      <c r="B53" s="27" t="s">
        <v>324</v>
      </c>
      <c r="C53" s="44">
        <v>21</v>
      </c>
      <c r="D53" s="44">
        <v>3</v>
      </c>
      <c r="E53" s="47">
        <v>0.69999998807907104</v>
      </c>
      <c r="F53" s="47">
        <v>5.6824760437011719</v>
      </c>
      <c r="G53" s="47">
        <v>1.8941586812337239</v>
      </c>
      <c r="H53" s="47">
        <v>0.27059409731910344</v>
      </c>
    </row>
    <row r="54" spans="1:8">
      <c r="A54" s="27" t="s">
        <v>371</v>
      </c>
      <c r="B54" s="27" t="s">
        <v>334</v>
      </c>
      <c r="C54" s="44">
        <v>20</v>
      </c>
      <c r="D54" s="44">
        <v>3</v>
      </c>
      <c r="E54" s="47">
        <v>0.625</v>
      </c>
      <c r="F54" s="47">
        <v>5.2531452178955078</v>
      </c>
      <c r="G54" s="47">
        <v>1.7510484059651692</v>
      </c>
      <c r="H54" s="47">
        <v>0.26265726089477537</v>
      </c>
    </row>
    <row r="55" spans="1:8">
      <c r="A55" s="93" t="s">
        <v>372</v>
      </c>
      <c r="B55" s="48"/>
      <c r="C55" s="49">
        <v>16.181818181818183</v>
      </c>
      <c r="D55" s="49">
        <v>2.1818181818181817</v>
      </c>
      <c r="E55" s="50">
        <v>0.64453892274336377</v>
      </c>
      <c r="F55" s="50">
        <v>7.5081772154027764</v>
      </c>
      <c r="G55" s="50">
        <v>4.2393683177052131</v>
      </c>
      <c r="H55" s="50">
        <v>0.48582020264627013</v>
      </c>
    </row>
    <row r="56" spans="1:8">
      <c r="A56" s="88" t="s">
        <v>373</v>
      </c>
      <c r="C56" s="51">
        <v>15.35</v>
      </c>
      <c r="D56" s="51">
        <v>2.0499999999999998</v>
      </c>
      <c r="E56" s="52">
        <v>0.60165343880653377</v>
      </c>
      <c r="F56" s="52">
        <v>9.0207362890243523</v>
      </c>
      <c r="G56" s="52">
        <v>5.7938946584860478</v>
      </c>
      <c r="H56" s="52">
        <v>0.66581422414103997</v>
      </c>
    </row>
    <row r="57" spans="1:8">
      <c r="A57" s="94" t="s">
        <v>374</v>
      </c>
      <c r="B57" s="53"/>
      <c r="C57" s="54">
        <v>17.75</v>
      </c>
      <c r="D57" s="54">
        <v>2.75</v>
      </c>
      <c r="E57" s="55">
        <v>0.59587523341178894</v>
      </c>
      <c r="F57" s="55">
        <v>6.6789117455482483</v>
      </c>
      <c r="G57" s="55">
        <v>2.631783326466878</v>
      </c>
      <c r="H57" s="55">
        <v>0.38053322207287449</v>
      </c>
    </row>
    <row r="58" spans="1:8">
      <c r="C58" s="44"/>
      <c r="D58" s="44"/>
      <c r="E58" s="44"/>
      <c r="F58" s="44"/>
      <c r="G58" s="44"/>
      <c r="H58" s="44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4944A-7283-4063-8F15-F8BE744D931B}">
  <dimension ref="A1:H61"/>
  <sheetViews>
    <sheetView showGridLines="0" workbookViewId="0">
      <selection activeCell="G3" sqref="G3"/>
    </sheetView>
  </sheetViews>
  <sheetFormatPr defaultColWidth="9.140625" defaultRowHeight="12.6"/>
  <cols>
    <col min="1" max="1" width="28.42578125" style="27" bestFit="1" customWidth="1"/>
    <col min="2" max="4" width="9.140625" style="27"/>
    <col min="5" max="5" width="11.5703125" style="27" customWidth="1"/>
    <col min="6" max="16384" width="9.140625" style="27"/>
  </cols>
  <sheetData>
    <row r="1" spans="1:8">
      <c r="C1" s="44"/>
      <c r="D1" s="44"/>
      <c r="E1" s="44"/>
      <c r="F1" s="44"/>
      <c r="G1" s="44"/>
      <c r="H1" s="44"/>
    </row>
    <row r="2" spans="1:8" ht="12.95">
      <c r="A2" s="32" t="s">
        <v>375</v>
      </c>
      <c r="C2" s="44"/>
      <c r="D2" s="44"/>
      <c r="E2" s="44"/>
      <c r="F2" s="44"/>
      <c r="G2" s="44"/>
      <c r="H2" s="44"/>
    </row>
    <row r="3" spans="1:8">
      <c r="C3" s="44"/>
      <c r="D3" s="44"/>
      <c r="E3" s="44"/>
      <c r="F3" s="44"/>
      <c r="G3" s="44"/>
      <c r="H3" s="44"/>
    </row>
    <row r="4" spans="1:8" ht="45.95" customHeight="1">
      <c r="A4" s="45" t="s">
        <v>311</v>
      </c>
      <c r="B4" s="45" t="s">
        <v>312</v>
      </c>
      <c r="C4" s="46" t="s">
        <v>376</v>
      </c>
      <c r="D4" s="46" t="s">
        <v>377</v>
      </c>
      <c r="E4" s="46" t="s">
        <v>378</v>
      </c>
      <c r="F4" s="46" t="s">
        <v>379</v>
      </c>
      <c r="G4" s="46" t="s">
        <v>380</v>
      </c>
      <c r="H4" s="46" t="s">
        <v>381</v>
      </c>
    </row>
    <row r="5" spans="1:8">
      <c r="A5" s="27" t="s">
        <v>382</v>
      </c>
      <c r="B5" s="44" t="s">
        <v>320</v>
      </c>
      <c r="C5" s="44">
        <v>18</v>
      </c>
      <c r="D5" s="44">
        <v>1</v>
      </c>
      <c r="E5" s="33">
        <v>0.5625</v>
      </c>
      <c r="F5" s="33">
        <v>-4.5920014381408691</v>
      </c>
      <c r="G5" s="33">
        <v>-4.5920014381408691</v>
      </c>
      <c r="H5" s="33">
        <v>-0.25511119100782609</v>
      </c>
    </row>
    <row r="6" spans="1:8">
      <c r="A6" s="27" t="s">
        <v>383</v>
      </c>
      <c r="B6" s="44" t="s">
        <v>320</v>
      </c>
      <c r="C6" s="44">
        <v>14</v>
      </c>
      <c r="D6" s="44">
        <v>3</v>
      </c>
      <c r="E6" s="33">
        <v>0.58333331346511841</v>
      </c>
      <c r="F6" s="33">
        <v>-1.3080796003341675</v>
      </c>
      <c r="G6" s="33">
        <v>-0.43602653344472247</v>
      </c>
      <c r="H6" s="33">
        <v>-9.3434257166726251E-2</v>
      </c>
    </row>
    <row r="7" spans="1:8">
      <c r="A7" s="27" t="s">
        <v>384</v>
      </c>
      <c r="B7" s="44" t="s">
        <v>320</v>
      </c>
      <c r="C7" s="44">
        <v>12</v>
      </c>
      <c r="D7" s="44">
        <v>0</v>
      </c>
      <c r="E7" s="33">
        <v>0.52173912525177002</v>
      </c>
      <c r="F7" s="33">
        <v>-19.576423645019531</v>
      </c>
      <c r="G7" s="33"/>
      <c r="H7" s="33">
        <v>-1.6313686370849609</v>
      </c>
    </row>
    <row r="8" spans="1:8">
      <c r="A8" s="27" t="s">
        <v>385</v>
      </c>
      <c r="B8" s="44" t="s">
        <v>334</v>
      </c>
      <c r="C8" s="44">
        <v>15</v>
      </c>
      <c r="D8" s="44">
        <v>2</v>
      </c>
      <c r="E8" s="33">
        <v>0.46875</v>
      </c>
      <c r="F8" s="33">
        <v>-1.8729457855224609</v>
      </c>
      <c r="G8" s="33">
        <v>-0.93647289276123047</v>
      </c>
      <c r="H8" s="33">
        <v>-0.12486305236816406</v>
      </c>
    </row>
    <row r="9" spans="1:8">
      <c r="A9" s="27" t="s">
        <v>386</v>
      </c>
      <c r="B9" s="44" t="s">
        <v>324</v>
      </c>
      <c r="C9" s="44">
        <v>15</v>
      </c>
      <c r="D9" s="44">
        <v>1</v>
      </c>
      <c r="E9" s="33">
        <v>0.46875</v>
      </c>
      <c r="F9" s="33">
        <v>-3.2379961013793945</v>
      </c>
      <c r="G9" s="33">
        <v>-3.2379961013793945</v>
      </c>
      <c r="H9" s="33">
        <v>-0.21586640675862631</v>
      </c>
    </row>
    <row r="10" spans="1:8">
      <c r="A10" s="27" t="s">
        <v>387</v>
      </c>
      <c r="B10" s="44" t="s">
        <v>320</v>
      </c>
      <c r="C10" s="44">
        <v>15</v>
      </c>
      <c r="D10" s="44">
        <v>2</v>
      </c>
      <c r="E10" s="33">
        <v>0.55555558204650879</v>
      </c>
      <c r="F10" s="33">
        <v>-0.54193258285522461</v>
      </c>
      <c r="G10" s="33">
        <v>-0.2709662914276123</v>
      </c>
      <c r="H10" s="33">
        <v>-3.6128838857014976E-2</v>
      </c>
    </row>
    <row r="11" spans="1:8">
      <c r="A11" s="27" t="s">
        <v>388</v>
      </c>
      <c r="B11" s="44" t="s">
        <v>334</v>
      </c>
      <c r="C11" s="44">
        <v>13</v>
      </c>
      <c r="D11" s="44">
        <v>2</v>
      </c>
      <c r="E11" s="33">
        <v>0.5</v>
      </c>
      <c r="F11" s="33">
        <v>-1.9211969375610352</v>
      </c>
      <c r="G11" s="33">
        <v>-0.96059846878051758</v>
      </c>
      <c r="H11" s="33">
        <v>-0.14778437981238732</v>
      </c>
    </row>
    <row r="12" spans="1:8">
      <c r="A12" s="27" t="s">
        <v>389</v>
      </c>
      <c r="B12" s="44" t="s">
        <v>324</v>
      </c>
      <c r="C12" s="44">
        <v>20</v>
      </c>
      <c r="D12" s="44">
        <v>2</v>
      </c>
      <c r="E12" s="33">
        <v>0.64516127109527588</v>
      </c>
      <c r="F12" s="33">
        <v>-5.9623813629150391</v>
      </c>
      <c r="G12" s="33">
        <v>-2.9811906814575195</v>
      </c>
      <c r="H12" s="33">
        <v>-0.29811906814575195</v>
      </c>
    </row>
    <row r="13" spans="1:8">
      <c r="A13" s="27" t="s">
        <v>390</v>
      </c>
      <c r="B13" s="44" t="s">
        <v>320</v>
      </c>
      <c r="C13" s="44">
        <v>6</v>
      </c>
      <c r="D13" s="44">
        <v>1</v>
      </c>
      <c r="E13" s="33">
        <v>0.66666668653488159</v>
      </c>
      <c r="F13" s="33">
        <v>-0.92985802888870239</v>
      </c>
      <c r="G13" s="33">
        <v>-0.92985802888870239</v>
      </c>
      <c r="H13" s="33">
        <v>-0.15497633814811707</v>
      </c>
    </row>
    <row r="14" spans="1:8">
      <c r="A14" s="27" t="s">
        <v>391</v>
      </c>
      <c r="B14" s="44" t="s">
        <v>320</v>
      </c>
      <c r="C14" s="44">
        <v>19</v>
      </c>
      <c r="D14" s="44">
        <v>2</v>
      </c>
      <c r="E14" s="33">
        <v>0.59375</v>
      </c>
      <c r="F14" s="33">
        <v>-6.086571216583252</v>
      </c>
      <c r="G14" s="33">
        <v>-3.043285608291626</v>
      </c>
      <c r="H14" s="33">
        <v>-0.32034585350438166</v>
      </c>
    </row>
    <row r="15" spans="1:8">
      <c r="A15" s="27" t="s">
        <v>392</v>
      </c>
      <c r="B15" s="44" t="s">
        <v>324</v>
      </c>
      <c r="C15" s="44">
        <v>15</v>
      </c>
      <c r="D15" s="44">
        <v>2</v>
      </c>
      <c r="E15" s="33">
        <v>0.55555558204650879</v>
      </c>
      <c r="F15" s="33">
        <v>-2.2887818813323975</v>
      </c>
      <c r="G15" s="33">
        <v>-1.1443909406661987</v>
      </c>
      <c r="H15" s="33">
        <v>-0.15258545875549318</v>
      </c>
    </row>
    <row r="16" spans="1:8">
      <c r="A16" s="27" t="s">
        <v>393</v>
      </c>
      <c r="B16" s="44" t="s">
        <v>334</v>
      </c>
      <c r="C16" s="44">
        <v>12</v>
      </c>
      <c r="D16" s="44">
        <v>1</v>
      </c>
      <c r="E16" s="33">
        <v>0.4444444477558136</v>
      </c>
      <c r="F16" s="33">
        <v>-1.9017529487609863</v>
      </c>
      <c r="G16" s="33">
        <v>-1.9017529487609863</v>
      </c>
      <c r="H16" s="33">
        <v>-0.15847941239674887</v>
      </c>
    </row>
    <row r="17" spans="1:8">
      <c r="A17" s="27" t="s">
        <v>394</v>
      </c>
      <c r="B17" s="44" t="s">
        <v>324</v>
      </c>
      <c r="C17" s="44">
        <v>16</v>
      </c>
      <c r="D17" s="44">
        <v>1</v>
      </c>
      <c r="E17" s="33">
        <v>0.5</v>
      </c>
      <c r="F17" s="33">
        <v>-0.82818633317947388</v>
      </c>
      <c r="G17" s="33">
        <v>-0.82818633317947388</v>
      </c>
      <c r="H17" s="33">
        <v>-5.1761645823717117E-2</v>
      </c>
    </row>
    <row r="18" spans="1:8">
      <c r="A18" s="27" t="s">
        <v>395</v>
      </c>
      <c r="B18" s="44" t="s">
        <v>320</v>
      </c>
      <c r="C18" s="44">
        <v>8</v>
      </c>
      <c r="D18" s="44">
        <v>0</v>
      </c>
      <c r="E18" s="33">
        <v>0.53333336114883423</v>
      </c>
      <c r="F18" s="33">
        <v>-5.5475606918334961</v>
      </c>
      <c r="G18" s="33"/>
      <c r="H18" s="33">
        <v>-0.69344508647918701</v>
      </c>
    </row>
    <row r="19" spans="1:8">
      <c r="A19" s="27" t="s">
        <v>396</v>
      </c>
      <c r="B19" s="44" t="s">
        <v>334</v>
      </c>
      <c r="C19" s="44">
        <v>18</v>
      </c>
      <c r="D19" s="44">
        <v>2</v>
      </c>
      <c r="E19" s="33">
        <v>0.5625</v>
      </c>
      <c r="F19" s="33">
        <v>-0.97390460968017578</v>
      </c>
      <c r="G19" s="33">
        <v>-0.48695230484008789</v>
      </c>
      <c r="H19" s="33">
        <v>-5.4105811648898654E-2</v>
      </c>
    </row>
    <row r="20" spans="1:8">
      <c r="A20" s="27" t="s">
        <v>397</v>
      </c>
      <c r="B20" s="44" t="s">
        <v>320</v>
      </c>
      <c r="C20" s="44">
        <v>13</v>
      </c>
      <c r="D20" s="44">
        <v>1</v>
      </c>
      <c r="E20" s="33">
        <v>0.41935482621192932</v>
      </c>
      <c r="F20" s="33">
        <v>-1.9236445426940918</v>
      </c>
      <c r="G20" s="33">
        <v>-1.9236445426940918</v>
      </c>
      <c r="H20" s="33">
        <v>-0.14797265713031477</v>
      </c>
    </row>
    <row r="21" spans="1:8">
      <c r="A21" s="27" t="s">
        <v>398</v>
      </c>
      <c r="B21" s="44" t="s">
        <v>320</v>
      </c>
      <c r="C21" s="44">
        <v>19</v>
      </c>
      <c r="D21" s="44">
        <v>3</v>
      </c>
      <c r="E21" s="33">
        <v>0.59375</v>
      </c>
      <c r="F21" s="33">
        <v>-6.6460161209106445</v>
      </c>
      <c r="G21" s="33">
        <v>-2.2153387069702148</v>
      </c>
      <c r="H21" s="33">
        <v>-0.34979032215319183</v>
      </c>
    </row>
    <row r="22" spans="1:8">
      <c r="A22" s="27" t="s">
        <v>399</v>
      </c>
      <c r="B22" s="44" t="s">
        <v>334</v>
      </c>
      <c r="C22" s="44">
        <v>18</v>
      </c>
      <c r="D22" s="44">
        <v>3</v>
      </c>
      <c r="E22" s="33">
        <v>0.5625</v>
      </c>
      <c r="F22" s="33">
        <v>-11.719804763793945</v>
      </c>
      <c r="G22" s="33">
        <v>-3.906601587931315</v>
      </c>
      <c r="H22" s="33">
        <v>-0.6511002646552192</v>
      </c>
    </row>
    <row r="23" spans="1:8">
      <c r="A23" s="27" t="s">
        <v>400</v>
      </c>
      <c r="B23" s="44" t="s">
        <v>334</v>
      </c>
      <c r="C23" s="44">
        <v>14</v>
      </c>
      <c r="D23" s="44">
        <v>2</v>
      </c>
      <c r="E23" s="33">
        <v>0.48275861144065857</v>
      </c>
      <c r="F23" s="33">
        <v>-2.8196237087249756</v>
      </c>
      <c r="G23" s="33">
        <v>-1.4098118543624878</v>
      </c>
      <c r="H23" s="33">
        <v>-0.20140169348035539</v>
      </c>
    </row>
    <row r="24" spans="1:8">
      <c r="A24" s="27" t="s">
        <v>401</v>
      </c>
      <c r="B24" s="44" t="s">
        <v>324</v>
      </c>
      <c r="C24" s="44">
        <v>16</v>
      </c>
      <c r="D24" s="44">
        <v>2</v>
      </c>
      <c r="E24" s="33">
        <v>0.5</v>
      </c>
      <c r="F24" s="33">
        <v>-3.5488269329071045</v>
      </c>
      <c r="G24" s="33">
        <v>-1.7744134664535522</v>
      </c>
      <c r="H24" s="33">
        <v>-0.22180168330669403</v>
      </c>
    </row>
    <row r="25" spans="1:8">
      <c r="A25" s="27" t="s">
        <v>402</v>
      </c>
      <c r="B25" s="44" t="s">
        <v>324</v>
      </c>
      <c r="C25" s="44">
        <v>10</v>
      </c>
      <c r="D25" s="44">
        <v>2</v>
      </c>
      <c r="E25" s="33">
        <v>0.45454546809196472</v>
      </c>
      <c r="F25" s="33">
        <v>-0.84890222549438477</v>
      </c>
      <c r="G25" s="33">
        <v>-0.42445111274719238</v>
      </c>
      <c r="H25" s="33">
        <v>-8.4890222549438482E-2</v>
      </c>
    </row>
    <row r="26" spans="1:8">
      <c r="A26" s="27" t="s">
        <v>403</v>
      </c>
      <c r="B26" s="44" t="s">
        <v>334</v>
      </c>
      <c r="C26" s="44">
        <v>10</v>
      </c>
      <c r="D26" s="44">
        <v>1</v>
      </c>
      <c r="E26" s="33">
        <v>0.4166666567325592</v>
      </c>
      <c r="F26" s="33">
        <v>-0.24356496334075928</v>
      </c>
      <c r="G26" s="33">
        <v>-0.24356496334075928</v>
      </c>
      <c r="H26" s="33">
        <v>-2.4356496334075928E-2</v>
      </c>
    </row>
    <row r="27" spans="1:8">
      <c r="A27" s="27" t="s">
        <v>404</v>
      </c>
      <c r="B27" s="44" t="s">
        <v>320</v>
      </c>
      <c r="C27" s="44">
        <v>14</v>
      </c>
      <c r="D27" s="44">
        <v>1</v>
      </c>
      <c r="E27" s="33">
        <v>0.45161288976669312</v>
      </c>
      <c r="F27" s="33">
        <v>-2.4692072868347168</v>
      </c>
      <c r="G27" s="33">
        <v>-2.4692072868347168</v>
      </c>
      <c r="H27" s="33">
        <v>-0.17637194905962264</v>
      </c>
    </row>
    <row r="28" spans="1:8">
      <c r="A28" s="27" t="s">
        <v>405</v>
      </c>
      <c r="B28" s="44" t="s">
        <v>320</v>
      </c>
      <c r="C28" s="44">
        <v>18</v>
      </c>
      <c r="D28" s="44">
        <v>4</v>
      </c>
      <c r="E28" s="33">
        <v>0.5625</v>
      </c>
      <c r="F28" s="33">
        <v>-4.9122686386108398</v>
      </c>
      <c r="G28" s="33">
        <v>-1.22806715965271</v>
      </c>
      <c r="H28" s="33">
        <v>-0.27290381325615776</v>
      </c>
    </row>
    <row r="29" spans="1:8">
      <c r="A29" s="27" t="s">
        <v>406</v>
      </c>
      <c r="B29" s="44" t="s">
        <v>320</v>
      </c>
      <c r="C29" s="44">
        <v>20</v>
      </c>
      <c r="D29" s="44">
        <v>2</v>
      </c>
      <c r="E29" s="33">
        <v>0.64516127109527588</v>
      </c>
      <c r="F29" s="33">
        <v>-5.8973817825317383</v>
      </c>
      <c r="G29" s="33">
        <v>-2.9486908912658691</v>
      </c>
      <c r="H29" s="33">
        <v>-0.29486908912658694</v>
      </c>
    </row>
    <row r="30" spans="1:8">
      <c r="A30" s="27" t="s">
        <v>407</v>
      </c>
      <c r="B30" s="44" t="s">
        <v>320</v>
      </c>
      <c r="C30" s="44">
        <v>9</v>
      </c>
      <c r="D30" s="44">
        <v>1</v>
      </c>
      <c r="E30" s="33">
        <v>0.5</v>
      </c>
      <c r="F30" s="33">
        <v>-2.6786224842071533</v>
      </c>
      <c r="G30" s="33">
        <v>-2.6786224842071533</v>
      </c>
      <c r="H30" s="33">
        <v>-0.29762472046746147</v>
      </c>
    </row>
    <row r="31" spans="1:8">
      <c r="A31" s="27" t="s">
        <v>408</v>
      </c>
      <c r="B31" s="44" t="s">
        <v>324</v>
      </c>
      <c r="C31" s="44">
        <v>14</v>
      </c>
      <c r="D31" s="44">
        <v>2</v>
      </c>
      <c r="E31" s="33">
        <v>0.51851850748062134</v>
      </c>
      <c r="F31" s="33">
        <v>-2.7424116134643555</v>
      </c>
      <c r="G31" s="33">
        <v>-1.3712058067321777</v>
      </c>
      <c r="H31" s="33">
        <v>-0.19588654381888254</v>
      </c>
    </row>
    <row r="32" spans="1:8">
      <c r="A32" s="27" t="s">
        <v>409</v>
      </c>
      <c r="B32" s="44" t="s">
        <v>320</v>
      </c>
      <c r="C32" s="44">
        <v>8</v>
      </c>
      <c r="D32" s="44">
        <v>1</v>
      </c>
      <c r="E32" s="33">
        <v>0.57142859697341919</v>
      </c>
      <c r="F32" s="33">
        <v>-3.0883090496063232</v>
      </c>
      <c r="G32" s="33">
        <v>-3.0883090496063232</v>
      </c>
      <c r="H32" s="33">
        <v>-0.38603863120079041</v>
      </c>
    </row>
    <row r="33" spans="1:8">
      <c r="A33" s="27" t="s">
        <v>410</v>
      </c>
      <c r="B33" s="44" t="s">
        <v>324</v>
      </c>
      <c r="C33" s="44">
        <v>7</v>
      </c>
      <c r="D33" s="44">
        <v>1</v>
      </c>
      <c r="E33" s="33">
        <v>0.34999999403953552</v>
      </c>
      <c r="F33" s="33">
        <v>-0.38200175762176514</v>
      </c>
      <c r="G33" s="33">
        <v>-0.38200175762176514</v>
      </c>
      <c r="H33" s="33">
        <v>-5.4571679660252163E-2</v>
      </c>
    </row>
    <row r="34" spans="1:8">
      <c r="A34" s="27" t="s">
        <v>411</v>
      </c>
      <c r="B34" s="44" t="s">
        <v>320</v>
      </c>
      <c r="C34" s="44">
        <v>7</v>
      </c>
      <c r="D34" s="44">
        <v>1</v>
      </c>
      <c r="E34" s="33">
        <v>0.4375</v>
      </c>
      <c r="F34" s="33">
        <v>-1.0822415351867676E-3</v>
      </c>
      <c r="G34" s="33">
        <v>-1.0822415351867676E-3</v>
      </c>
      <c r="H34" s="33">
        <v>-1.5460593359810964E-4</v>
      </c>
    </row>
    <row r="35" spans="1:8">
      <c r="A35" s="27" t="s">
        <v>412</v>
      </c>
      <c r="B35" s="44" t="s">
        <v>320</v>
      </c>
      <c r="C35" s="44">
        <v>17</v>
      </c>
      <c r="D35" s="44">
        <v>3</v>
      </c>
      <c r="E35" s="33">
        <v>0.6071428656578064</v>
      </c>
      <c r="F35" s="33">
        <v>-2.9700436592102051</v>
      </c>
      <c r="G35" s="33">
        <v>-0.99001455307006836</v>
      </c>
      <c r="H35" s="33">
        <v>-0.17470845054177678</v>
      </c>
    </row>
    <row r="36" spans="1:8">
      <c r="A36" s="27" t="s">
        <v>413</v>
      </c>
      <c r="B36" s="44" t="s">
        <v>324</v>
      </c>
      <c r="C36" s="44">
        <v>18</v>
      </c>
      <c r="D36" s="44">
        <v>1</v>
      </c>
      <c r="E36" s="33">
        <v>0.5625</v>
      </c>
      <c r="F36" s="33">
        <v>-2.1864924430847168</v>
      </c>
      <c r="G36" s="33">
        <v>-2.1864924430847168</v>
      </c>
      <c r="H36" s="33">
        <v>-0.12147180239359538</v>
      </c>
    </row>
    <row r="37" spans="1:8">
      <c r="A37" s="27" t="s">
        <v>414</v>
      </c>
      <c r="B37" s="44" t="s">
        <v>320</v>
      </c>
      <c r="C37" s="44">
        <v>12</v>
      </c>
      <c r="D37" s="44">
        <v>1</v>
      </c>
      <c r="E37" s="33">
        <v>0.47999998927116394</v>
      </c>
      <c r="F37" s="33">
        <v>-8.4560096263885498E-2</v>
      </c>
      <c r="G37" s="33">
        <v>-8.4560096263885498E-2</v>
      </c>
      <c r="H37" s="33">
        <v>-7.0466746886571245E-3</v>
      </c>
    </row>
    <row r="38" spans="1:8">
      <c r="A38" s="27" t="s">
        <v>415</v>
      </c>
      <c r="B38" s="44" t="s">
        <v>320</v>
      </c>
      <c r="C38" s="44">
        <v>14</v>
      </c>
      <c r="D38" s="44">
        <v>1</v>
      </c>
      <c r="E38" s="33">
        <v>0.51851850748062134</v>
      </c>
      <c r="F38" s="33">
        <v>-4.6394329071044922</v>
      </c>
      <c r="G38" s="33">
        <v>-4.6394329071044922</v>
      </c>
      <c r="H38" s="33">
        <v>-0.33138806479317801</v>
      </c>
    </row>
    <row r="39" spans="1:8">
      <c r="A39" s="27" t="s">
        <v>416</v>
      </c>
      <c r="B39" s="44" t="s">
        <v>324</v>
      </c>
      <c r="C39" s="44">
        <v>16</v>
      </c>
      <c r="D39" s="44">
        <v>2</v>
      </c>
      <c r="E39" s="33">
        <v>0.5</v>
      </c>
      <c r="F39" s="33">
        <v>-1.3661816120147705</v>
      </c>
      <c r="G39" s="33">
        <v>-0.68309080600738525</v>
      </c>
      <c r="H39" s="33">
        <v>-8.5386350750923157E-2</v>
      </c>
    </row>
    <row r="40" spans="1:8">
      <c r="A40" s="27" t="s">
        <v>417</v>
      </c>
      <c r="B40" s="44" t="s">
        <v>320</v>
      </c>
      <c r="C40" s="44">
        <v>15</v>
      </c>
      <c r="D40" s="44">
        <v>3</v>
      </c>
      <c r="E40" s="33">
        <v>0.55555558204650879</v>
      </c>
      <c r="F40" s="33">
        <v>-4.1504940986633301</v>
      </c>
      <c r="G40" s="33">
        <v>-1.3834980328877766</v>
      </c>
      <c r="H40" s="33">
        <v>-0.27669960657755532</v>
      </c>
    </row>
    <row r="41" spans="1:8">
      <c r="A41" s="27" t="s">
        <v>418</v>
      </c>
      <c r="B41" s="44" t="s">
        <v>324</v>
      </c>
      <c r="C41" s="44">
        <v>13</v>
      </c>
      <c r="D41" s="44">
        <v>0</v>
      </c>
      <c r="E41" s="33">
        <v>0.59090906381607056</v>
      </c>
      <c r="F41" s="33">
        <v>-13.485410690307617</v>
      </c>
      <c r="G41" s="33"/>
      <c r="H41" s="33">
        <v>-1.0373392838698168</v>
      </c>
    </row>
    <row r="42" spans="1:8">
      <c r="A42" s="27" t="s">
        <v>419</v>
      </c>
      <c r="B42" s="44" t="s">
        <v>320</v>
      </c>
      <c r="C42" s="44">
        <v>19</v>
      </c>
      <c r="D42" s="44">
        <v>3</v>
      </c>
      <c r="E42" s="33">
        <v>0.59375</v>
      </c>
      <c r="F42" s="33">
        <v>-8.6118888854980469</v>
      </c>
      <c r="G42" s="33">
        <v>-2.8706296284993491</v>
      </c>
      <c r="H42" s="33">
        <v>-0.45325730976305512</v>
      </c>
    </row>
    <row r="43" spans="1:8">
      <c r="A43" s="27" t="s">
        <v>420</v>
      </c>
      <c r="B43" s="44" t="s">
        <v>334</v>
      </c>
      <c r="C43" s="44">
        <v>16</v>
      </c>
      <c r="D43" s="44">
        <v>1</v>
      </c>
      <c r="E43" s="33">
        <v>0.5</v>
      </c>
      <c r="F43" s="33">
        <v>-3.1912636756896973</v>
      </c>
      <c r="G43" s="33">
        <v>-3.1912636756896973</v>
      </c>
      <c r="H43" s="33">
        <v>-0.19945397973060608</v>
      </c>
    </row>
    <row r="44" spans="1:8">
      <c r="A44" s="27" t="s">
        <v>421</v>
      </c>
      <c r="B44" s="44" t="s">
        <v>334</v>
      </c>
      <c r="C44" s="44">
        <v>17</v>
      </c>
      <c r="D44" s="44">
        <v>2</v>
      </c>
      <c r="E44" s="33">
        <v>0.62962961196899414</v>
      </c>
      <c r="F44" s="33">
        <v>-4.764763355255127</v>
      </c>
      <c r="G44" s="33">
        <v>-2.3823816776275635</v>
      </c>
      <c r="H44" s="33">
        <v>-0.28028019736794862</v>
      </c>
    </row>
    <row r="45" spans="1:8">
      <c r="A45" s="27" t="s">
        <v>422</v>
      </c>
      <c r="B45" s="44" t="s">
        <v>320</v>
      </c>
      <c r="C45" s="44">
        <v>16</v>
      </c>
      <c r="D45" s="44">
        <v>3</v>
      </c>
      <c r="E45" s="33">
        <v>0.59259259700775146</v>
      </c>
      <c r="F45" s="33">
        <v>-6.7077422142028809</v>
      </c>
      <c r="G45" s="33">
        <v>-2.2359140714009604</v>
      </c>
      <c r="H45" s="33">
        <v>-0.41923388838768005</v>
      </c>
    </row>
    <row r="46" spans="1:8">
      <c r="A46" s="27" t="s">
        <v>423</v>
      </c>
      <c r="B46" s="44" t="s">
        <v>324</v>
      </c>
      <c r="C46" s="44">
        <v>19</v>
      </c>
      <c r="D46" s="44">
        <v>4</v>
      </c>
      <c r="E46" s="33">
        <v>0.59375</v>
      </c>
      <c r="F46" s="33">
        <v>-0.78564929962158203</v>
      </c>
      <c r="G46" s="33">
        <v>-0.19641232490539551</v>
      </c>
      <c r="H46" s="33">
        <v>-4.1349963137978001E-2</v>
      </c>
    </row>
    <row r="47" spans="1:8">
      <c r="A47" s="27" t="s">
        <v>424</v>
      </c>
      <c r="B47" s="44" t="s">
        <v>320</v>
      </c>
      <c r="C47" s="44">
        <v>13</v>
      </c>
      <c r="D47" s="44">
        <v>2</v>
      </c>
      <c r="E47" s="33">
        <v>0.48148149251937866</v>
      </c>
      <c r="F47" s="33">
        <v>-1.5567467212677002</v>
      </c>
      <c r="G47" s="33">
        <v>-0.7783733606338501</v>
      </c>
      <c r="H47" s="33">
        <v>-0.11974974778982309</v>
      </c>
    </row>
    <row r="48" spans="1:8">
      <c r="A48" s="27" t="s">
        <v>425</v>
      </c>
      <c r="B48" s="44" t="s">
        <v>320</v>
      </c>
      <c r="C48" s="44">
        <v>18</v>
      </c>
      <c r="D48" s="44">
        <v>2</v>
      </c>
      <c r="E48" s="33">
        <v>0.5625</v>
      </c>
      <c r="F48" s="33">
        <v>-6.1805462837219238</v>
      </c>
      <c r="G48" s="33">
        <v>-3.0902731418609619</v>
      </c>
      <c r="H48" s="33">
        <v>-0.34336368242899579</v>
      </c>
    </row>
    <row r="49" spans="1:8">
      <c r="A49" s="27" t="s">
        <v>426</v>
      </c>
      <c r="B49" s="44" t="s">
        <v>320</v>
      </c>
      <c r="C49" s="44">
        <v>8</v>
      </c>
      <c r="D49" s="44">
        <v>1</v>
      </c>
      <c r="E49" s="33">
        <v>0.61538463830947876</v>
      </c>
      <c r="F49" s="33">
        <v>-2.8307595252990723</v>
      </c>
      <c r="G49" s="33">
        <v>-2.8307595252990723</v>
      </c>
      <c r="H49" s="33">
        <v>-0.35384494066238403</v>
      </c>
    </row>
    <row r="50" spans="1:8">
      <c r="A50" s="27" t="s">
        <v>427</v>
      </c>
      <c r="B50" s="44" t="s">
        <v>320</v>
      </c>
      <c r="C50" s="44">
        <v>8</v>
      </c>
      <c r="D50" s="44">
        <v>0</v>
      </c>
      <c r="E50" s="33">
        <v>0.47058823704719543</v>
      </c>
      <c r="F50" s="33">
        <v>-4.058100700378418</v>
      </c>
      <c r="G50" s="33"/>
      <c r="H50" s="33">
        <v>-0.50726258754730225</v>
      </c>
    </row>
    <row r="51" spans="1:8">
      <c r="A51" s="27" t="s">
        <v>428</v>
      </c>
      <c r="B51" s="44" t="s">
        <v>320</v>
      </c>
      <c r="C51" s="44">
        <v>10</v>
      </c>
      <c r="D51" s="44">
        <v>1</v>
      </c>
      <c r="E51" s="33">
        <v>0.4761904776096344</v>
      </c>
      <c r="F51" s="33">
        <v>-0.82655167579650879</v>
      </c>
      <c r="G51" s="33">
        <v>-0.82655167579650879</v>
      </c>
      <c r="H51" s="33">
        <v>-8.2655167579650884E-2</v>
      </c>
    </row>
    <row r="52" spans="1:8">
      <c r="A52" s="27" t="s">
        <v>429</v>
      </c>
      <c r="B52" s="44" t="s">
        <v>320</v>
      </c>
      <c r="C52" s="44">
        <v>14</v>
      </c>
      <c r="D52" s="44">
        <v>2</v>
      </c>
      <c r="E52" s="33">
        <v>0.45161288976669312</v>
      </c>
      <c r="F52" s="33">
        <v>-4.8420758247375488</v>
      </c>
      <c r="G52" s="33">
        <v>-2.4210379123687744</v>
      </c>
      <c r="H52" s="33">
        <v>-0.34586255890982492</v>
      </c>
    </row>
    <row r="53" spans="1:8">
      <c r="A53" s="27" t="s">
        <v>430</v>
      </c>
      <c r="B53" s="44" t="s">
        <v>324</v>
      </c>
      <c r="C53" s="44">
        <v>18</v>
      </c>
      <c r="D53" s="44">
        <v>3</v>
      </c>
      <c r="E53" s="33">
        <v>0.60000002384185791</v>
      </c>
      <c r="F53" s="33">
        <v>-2.5146138668060303</v>
      </c>
      <c r="G53" s="33">
        <v>-0.83820462226867676</v>
      </c>
      <c r="H53" s="33">
        <v>-0.13970077037811279</v>
      </c>
    </row>
    <row r="54" spans="1:8">
      <c r="A54" s="27" t="s">
        <v>431</v>
      </c>
      <c r="B54" s="44" t="s">
        <v>320</v>
      </c>
      <c r="C54" s="44">
        <v>14</v>
      </c>
      <c r="D54" s="44">
        <v>2</v>
      </c>
      <c r="E54" s="33">
        <v>0.45161288976669312</v>
      </c>
      <c r="F54" s="33">
        <v>-0.25444924831390381</v>
      </c>
      <c r="G54" s="33">
        <v>-0.1272246241569519</v>
      </c>
      <c r="H54" s="33">
        <v>-1.8174946308135986E-2</v>
      </c>
    </row>
    <row r="55" spans="1:8">
      <c r="A55" s="27" t="s">
        <v>432</v>
      </c>
      <c r="B55" s="44" t="s">
        <v>320</v>
      </c>
      <c r="C55" s="44">
        <v>5</v>
      </c>
      <c r="D55" s="44">
        <v>0</v>
      </c>
      <c r="E55" s="33">
        <v>0.5</v>
      </c>
      <c r="F55" s="33">
        <v>-6.518035888671875</v>
      </c>
      <c r="G55" s="33"/>
      <c r="H55" s="33">
        <v>-1.303607177734375</v>
      </c>
    </row>
    <row r="56" spans="1:8">
      <c r="A56" s="27" t="s">
        <v>433</v>
      </c>
      <c r="B56" s="44" t="s">
        <v>324</v>
      </c>
      <c r="C56" s="44">
        <v>15</v>
      </c>
      <c r="D56" s="44">
        <v>2</v>
      </c>
      <c r="E56" s="33">
        <v>0.46875</v>
      </c>
      <c r="F56" s="33">
        <v>-3.6170132160186768</v>
      </c>
      <c r="G56" s="33">
        <v>-1.8085066080093384</v>
      </c>
      <c r="H56" s="33">
        <v>-0.24113421440124511</v>
      </c>
    </row>
    <row r="57" spans="1:8">
      <c r="A57" s="27" t="s">
        <v>434</v>
      </c>
      <c r="B57" s="44" t="s">
        <v>324</v>
      </c>
      <c r="C57" s="44">
        <v>12</v>
      </c>
      <c r="D57" s="44">
        <v>1</v>
      </c>
      <c r="E57" s="33">
        <v>0.54545456171035767</v>
      </c>
      <c r="F57" s="33">
        <v>-1.1379234790802002</v>
      </c>
      <c r="G57" s="33">
        <v>-1.1379234790802002</v>
      </c>
      <c r="H57" s="33">
        <v>-9.4826956590016678E-2</v>
      </c>
    </row>
    <row r="58" spans="1:8">
      <c r="A58" s="93" t="s">
        <v>435</v>
      </c>
      <c r="B58" s="48"/>
      <c r="C58" s="49">
        <v>14.933333333333334</v>
      </c>
      <c r="D58" s="49">
        <v>1.7333333333333334</v>
      </c>
      <c r="E58" s="50">
        <v>0.52359296480814621</v>
      </c>
      <c r="F58" s="50">
        <v>-2.9955181876818338</v>
      </c>
      <c r="G58" s="50">
        <v>-1.3567476059709276</v>
      </c>
      <c r="H58" s="50">
        <v>-0.20244613668936962</v>
      </c>
    </row>
    <row r="59" spans="1:8">
      <c r="A59" s="88" t="s">
        <v>436</v>
      </c>
      <c r="C59" s="51">
        <v>13.206896551724139</v>
      </c>
      <c r="D59" s="51">
        <v>1.6206896551724137</v>
      </c>
      <c r="E59" s="52">
        <v>0.53638330410266744</v>
      </c>
      <c r="F59" s="52">
        <v>-4.1527719682660598</v>
      </c>
      <c r="G59" s="52">
        <v>-1.9241347916920981</v>
      </c>
      <c r="H59" s="52">
        <v>-0.33956519980304595</v>
      </c>
    </row>
    <row r="60" spans="1:8">
      <c r="A60" s="94" t="s">
        <v>437</v>
      </c>
      <c r="B60" s="53"/>
      <c r="C60" s="54">
        <v>14.777777777777779</v>
      </c>
      <c r="D60" s="54">
        <v>1.7777777777777777</v>
      </c>
      <c r="E60" s="55">
        <v>0.50747214754422509</v>
      </c>
      <c r="F60" s="55">
        <v>-3.2676467498143515</v>
      </c>
      <c r="G60" s="55">
        <v>-1.7132667082327382</v>
      </c>
      <c r="H60" s="55">
        <v>-0.20464725419937821</v>
      </c>
    </row>
    <row r="61" spans="1:8">
      <c r="C61" s="44"/>
      <c r="D61" s="44"/>
      <c r="E61" s="44"/>
      <c r="F61" s="44"/>
      <c r="G61" s="44"/>
      <c r="H61" s="44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47FD9-A0C9-45B1-84AB-F1168F9F0DA9}">
  <dimension ref="A2:D78"/>
  <sheetViews>
    <sheetView showGridLines="0" topLeftCell="A2" workbookViewId="0">
      <selection activeCell="G16" sqref="G16"/>
    </sheetView>
  </sheetViews>
  <sheetFormatPr defaultColWidth="9.140625" defaultRowHeight="12.6"/>
  <cols>
    <col min="1" max="1" width="30.5703125" style="27" bestFit="1" customWidth="1"/>
    <col min="2" max="2" width="25.7109375" style="27" bestFit="1" customWidth="1"/>
    <col min="3" max="3" width="13.5703125" style="27" customWidth="1"/>
    <col min="4" max="4" width="11.140625" style="27" customWidth="1"/>
    <col min="5" max="16384" width="9.140625" style="27"/>
  </cols>
  <sheetData>
    <row r="2" spans="1:4" ht="12.95">
      <c r="A2" s="56" t="s">
        <v>438</v>
      </c>
    </row>
    <row r="4" spans="1:4" ht="12.95">
      <c r="A4" s="37" t="s">
        <v>439</v>
      </c>
      <c r="B4" s="37" t="s">
        <v>440</v>
      </c>
      <c r="C4" s="37" t="s">
        <v>441</v>
      </c>
      <c r="D4" s="37" t="s">
        <v>442</v>
      </c>
    </row>
    <row r="5" spans="1:4">
      <c r="A5" s="48" t="s">
        <v>443</v>
      </c>
      <c r="B5" s="48" t="s">
        <v>444</v>
      </c>
      <c r="C5" s="48" t="s">
        <v>320</v>
      </c>
      <c r="D5" s="48" t="s">
        <v>445</v>
      </c>
    </row>
    <row r="6" spans="1:4">
      <c r="A6" s="27" t="s">
        <v>348</v>
      </c>
      <c r="B6" s="27" t="s">
        <v>444</v>
      </c>
      <c r="C6" s="27" t="s">
        <v>320</v>
      </c>
      <c r="D6" s="27" t="s">
        <v>445</v>
      </c>
    </row>
    <row r="7" spans="1:4">
      <c r="A7" s="27" t="s">
        <v>368</v>
      </c>
      <c r="B7" s="27" t="s">
        <v>446</v>
      </c>
      <c r="C7" s="27" t="s">
        <v>324</v>
      </c>
      <c r="D7" s="27" t="s">
        <v>445</v>
      </c>
    </row>
    <row r="8" spans="1:4">
      <c r="A8" s="27" t="s">
        <v>447</v>
      </c>
      <c r="B8" s="27" t="s">
        <v>446</v>
      </c>
      <c r="C8" s="27" t="s">
        <v>324</v>
      </c>
      <c r="D8" s="27" t="s">
        <v>445</v>
      </c>
    </row>
    <row r="9" spans="1:4">
      <c r="A9" s="27" t="s">
        <v>448</v>
      </c>
      <c r="B9" s="27" t="s">
        <v>444</v>
      </c>
      <c r="C9" s="27" t="s">
        <v>320</v>
      </c>
      <c r="D9" s="27" t="s">
        <v>445</v>
      </c>
    </row>
    <row r="10" spans="1:4">
      <c r="A10" s="27" t="s">
        <v>449</v>
      </c>
      <c r="B10" s="27" t="s">
        <v>446</v>
      </c>
      <c r="C10" s="27" t="s">
        <v>324</v>
      </c>
      <c r="D10" s="27" t="s">
        <v>445</v>
      </c>
    </row>
    <row r="11" spans="1:4">
      <c r="A11" s="27" t="s">
        <v>386</v>
      </c>
      <c r="B11" s="27" t="s">
        <v>444</v>
      </c>
      <c r="C11" s="27" t="s">
        <v>324</v>
      </c>
      <c r="D11" s="27" t="s">
        <v>277</v>
      </c>
    </row>
    <row r="12" spans="1:4">
      <c r="A12" s="27" t="s">
        <v>450</v>
      </c>
      <c r="B12" s="27" t="s">
        <v>446</v>
      </c>
      <c r="C12" s="27" t="s">
        <v>320</v>
      </c>
      <c r="D12" s="27" t="s">
        <v>445</v>
      </c>
    </row>
    <row r="13" spans="1:4">
      <c r="A13" s="27" t="s">
        <v>451</v>
      </c>
      <c r="B13" s="27" t="s">
        <v>446</v>
      </c>
      <c r="C13" s="27" t="s">
        <v>324</v>
      </c>
      <c r="D13" s="27" t="s">
        <v>445</v>
      </c>
    </row>
    <row r="14" spans="1:4">
      <c r="A14" s="27" t="s">
        <v>336</v>
      </c>
      <c r="B14" s="27" t="s">
        <v>444</v>
      </c>
      <c r="C14" s="27" t="s">
        <v>324</v>
      </c>
      <c r="D14" s="27" t="s">
        <v>277</v>
      </c>
    </row>
    <row r="15" spans="1:4">
      <c r="A15" s="27" t="s">
        <v>416</v>
      </c>
      <c r="B15" s="27" t="s">
        <v>444</v>
      </c>
      <c r="C15" s="27" t="s">
        <v>324</v>
      </c>
      <c r="D15" s="27" t="s">
        <v>277</v>
      </c>
    </row>
    <row r="16" spans="1:4">
      <c r="A16" s="27" t="s">
        <v>452</v>
      </c>
      <c r="B16" s="27" t="s">
        <v>446</v>
      </c>
      <c r="C16" s="27" t="s">
        <v>324</v>
      </c>
      <c r="D16" s="27" t="s">
        <v>277</v>
      </c>
    </row>
    <row r="17" spans="1:4">
      <c r="A17" s="27" t="s">
        <v>453</v>
      </c>
      <c r="B17" s="27" t="s">
        <v>446</v>
      </c>
      <c r="C17" s="27" t="s">
        <v>320</v>
      </c>
      <c r="D17" s="27" t="s">
        <v>445</v>
      </c>
    </row>
    <row r="18" spans="1:4">
      <c r="A18" s="27" t="s">
        <v>389</v>
      </c>
      <c r="B18" s="27" t="s">
        <v>446</v>
      </c>
      <c r="C18" s="27" t="s">
        <v>324</v>
      </c>
      <c r="D18" s="27" t="s">
        <v>445</v>
      </c>
    </row>
    <row r="19" spans="1:4">
      <c r="A19" s="27" t="s">
        <v>454</v>
      </c>
      <c r="B19" s="27" t="s">
        <v>446</v>
      </c>
      <c r="C19" s="27" t="s">
        <v>320</v>
      </c>
      <c r="D19" s="27" t="s">
        <v>445</v>
      </c>
    </row>
    <row r="20" spans="1:4">
      <c r="A20" s="27" t="s">
        <v>382</v>
      </c>
      <c r="B20" s="27" t="s">
        <v>444</v>
      </c>
      <c r="C20" s="27" t="s">
        <v>320</v>
      </c>
      <c r="D20" s="27" t="s">
        <v>445</v>
      </c>
    </row>
    <row r="21" spans="1:4">
      <c r="A21" s="27" t="s">
        <v>390</v>
      </c>
      <c r="B21" s="27" t="s">
        <v>444</v>
      </c>
      <c r="C21" s="27" t="s">
        <v>320</v>
      </c>
      <c r="D21" s="27" t="s">
        <v>445</v>
      </c>
    </row>
    <row r="22" spans="1:4">
      <c r="A22" s="27" t="s">
        <v>455</v>
      </c>
      <c r="B22" s="27" t="s">
        <v>444</v>
      </c>
      <c r="C22" s="27" t="s">
        <v>320</v>
      </c>
      <c r="D22" s="27" t="s">
        <v>445</v>
      </c>
    </row>
    <row r="23" spans="1:4">
      <c r="A23" s="27" t="s">
        <v>394</v>
      </c>
      <c r="B23" s="27" t="s">
        <v>444</v>
      </c>
      <c r="C23" s="27" t="s">
        <v>324</v>
      </c>
      <c r="D23" s="27" t="s">
        <v>277</v>
      </c>
    </row>
    <row r="24" spans="1:4">
      <c r="A24" s="27" t="s">
        <v>456</v>
      </c>
      <c r="B24" s="27" t="s">
        <v>444</v>
      </c>
      <c r="C24" s="27" t="s">
        <v>320</v>
      </c>
      <c r="D24" s="27" t="s">
        <v>445</v>
      </c>
    </row>
    <row r="25" spans="1:4">
      <c r="A25" s="27" t="s">
        <v>347</v>
      </c>
      <c r="B25" s="27" t="s">
        <v>444</v>
      </c>
      <c r="C25" s="27" t="s">
        <v>324</v>
      </c>
      <c r="D25" s="27" t="s">
        <v>445</v>
      </c>
    </row>
    <row r="26" spans="1:4">
      <c r="A26" s="27" t="s">
        <v>457</v>
      </c>
      <c r="B26" s="27" t="s">
        <v>444</v>
      </c>
      <c r="C26" s="27" t="s">
        <v>324</v>
      </c>
      <c r="D26" s="27" t="s">
        <v>445</v>
      </c>
    </row>
    <row r="27" spans="1:4">
      <c r="A27" s="27" t="s">
        <v>458</v>
      </c>
      <c r="B27" s="27" t="s">
        <v>446</v>
      </c>
      <c r="C27" s="27" t="s">
        <v>324</v>
      </c>
      <c r="D27" s="27" t="s">
        <v>445</v>
      </c>
    </row>
    <row r="28" spans="1:4">
      <c r="A28" s="27" t="s">
        <v>351</v>
      </c>
      <c r="B28" s="27" t="s">
        <v>444</v>
      </c>
      <c r="C28" s="27" t="s">
        <v>324</v>
      </c>
      <c r="D28" s="27" t="s">
        <v>277</v>
      </c>
    </row>
    <row r="29" spans="1:4">
      <c r="A29" s="27" t="s">
        <v>391</v>
      </c>
      <c r="B29" s="27" t="s">
        <v>444</v>
      </c>
      <c r="C29" s="27" t="s">
        <v>320</v>
      </c>
      <c r="D29" s="27" t="s">
        <v>445</v>
      </c>
    </row>
    <row r="30" spans="1:4">
      <c r="A30" s="27" t="s">
        <v>459</v>
      </c>
      <c r="B30" s="27" t="s">
        <v>446</v>
      </c>
      <c r="C30" s="27" t="s">
        <v>320</v>
      </c>
      <c r="D30" s="27" t="s">
        <v>445</v>
      </c>
    </row>
    <row r="31" spans="1:4">
      <c r="A31" s="27" t="s">
        <v>397</v>
      </c>
      <c r="B31" s="27" t="s">
        <v>444</v>
      </c>
      <c r="C31" s="27" t="s">
        <v>320</v>
      </c>
      <c r="D31" s="27" t="s">
        <v>445</v>
      </c>
    </row>
    <row r="32" spans="1:4">
      <c r="A32" s="27" t="s">
        <v>460</v>
      </c>
      <c r="B32" s="27" t="s">
        <v>446</v>
      </c>
      <c r="C32" s="27" t="s">
        <v>324</v>
      </c>
      <c r="D32" s="27" t="s">
        <v>277</v>
      </c>
    </row>
    <row r="33" spans="1:4">
      <c r="A33" s="27" t="s">
        <v>461</v>
      </c>
      <c r="B33" s="27" t="s">
        <v>446</v>
      </c>
      <c r="C33" s="27" t="s">
        <v>320</v>
      </c>
      <c r="D33" s="27" t="s">
        <v>445</v>
      </c>
    </row>
    <row r="34" spans="1:4">
      <c r="A34" s="27" t="s">
        <v>462</v>
      </c>
      <c r="B34" s="27" t="s">
        <v>444</v>
      </c>
      <c r="C34" s="27" t="s">
        <v>320</v>
      </c>
      <c r="D34" s="27" t="s">
        <v>445</v>
      </c>
    </row>
    <row r="35" spans="1:4">
      <c r="A35" s="27" t="s">
        <v>463</v>
      </c>
      <c r="B35" s="27" t="s">
        <v>444</v>
      </c>
      <c r="C35" s="27" t="s">
        <v>320</v>
      </c>
      <c r="D35" s="27" t="s">
        <v>277</v>
      </c>
    </row>
    <row r="36" spans="1:4">
      <c r="A36" s="27" t="s">
        <v>464</v>
      </c>
      <c r="B36" s="27" t="s">
        <v>446</v>
      </c>
      <c r="C36" s="27" t="s">
        <v>324</v>
      </c>
      <c r="D36" s="27" t="s">
        <v>445</v>
      </c>
    </row>
    <row r="37" spans="1:4">
      <c r="A37" s="27" t="s">
        <v>346</v>
      </c>
      <c r="B37" s="27" t="s">
        <v>446</v>
      </c>
      <c r="C37" s="27" t="s">
        <v>324</v>
      </c>
      <c r="D37" s="27" t="s">
        <v>445</v>
      </c>
    </row>
    <row r="38" spans="1:4">
      <c r="A38" s="27" t="s">
        <v>465</v>
      </c>
      <c r="B38" s="27" t="s">
        <v>446</v>
      </c>
      <c r="C38" s="27" t="s">
        <v>320</v>
      </c>
      <c r="D38" s="27" t="s">
        <v>445</v>
      </c>
    </row>
    <row r="39" spans="1:4">
      <c r="A39" s="27" t="s">
        <v>466</v>
      </c>
      <c r="B39" s="27" t="s">
        <v>444</v>
      </c>
      <c r="C39" s="27" t="s">
        <v>320</v>
      </c>
      <c r="D39" s="27" t="s">
        <v>445</v>
      </c>
    </row>
    <row r="40" spans="1:4">
      <c r="A40" s="27" t="s">
        <v>402</v>
      </c>
      <c r="B40" s="27" t="s">
        <v>446</v>
      </c>
      <c r="C40" s="27" t="s">
        <v>324</v>
      </c>
      <c r="D40" s="27" t="s">
        <v>445</v>
      </c>
    </row>
    <row r="41" spans="1:4">
      <c r="A41" s="27" t="s">
        <v>467</v>
      </c>
      <c r="B41" s="27" t="s">
        <v>444</v>
      </c>
      <c r="C41" s="27" t="s">
        <v>324</v>
      </c>
      <c r="D41" s="27" t="s">
        <v>445</v>
      </c>
    </row>
    <row r="42" spans="1:4">
      <c r="A42" s="27" t="s">
        <v>405</v>
      </c>
      <c r="B42" s="27" t="s">
        <v>444</v>
      </c>
      <c r="C42" s="27" t="s">
        <v>320</v>
      </c>
      <c r="D42" s="27" t="s">
        <v>277</v>
      </c>
    </row>
    <row r="43" spans="1:4">
      <c r="A43" s="27" t="s">
        <v>422</v>
      </c>
      <c r="B43" s="27" t="s">
        <v>446</v>
      </c>
      <c r="C43" s="27" t="s">
        <v>320</v>
      </c>
      <c r="D43" s="27" t="s">
        <v>445</v>
      </c>
    </row>
    <row r="44" spans="1:4">
      <c r="A44" s="27" t="s">
        <v>468</v>
      </c>
      <c r="B44" s="27" t="s">
        <v>446</v>
      </c>
      <c r="C44" s="27" t="s">
        <v>324</v>
      </c>
      <c r="D44" s="27" t="s">
        <v>445</v>
      </c>
    </row>
    <row r="45" spans="1:4">
      <c r="A45" s="27" t="s">
        <v>469</v>
      </c>
      <c r="B45" s="27" t="s">
        <v>446</v>
      </c>
      <c r="C45" s="27" t="s">
        <v>320</v>
      </c>
      <c r="D45" s="27" t="s">
        <v>445</v>
      </c>
    </row>
    <row r="46" spans="1:4">
      <c r="A46" s="27" t="s">
        <v>407</v>
      </c>
      <c r="B46" s="27" t="s">
        <v>446</v>
      </c>
      <c r="C46" s="27" t="s">
        <v>320</v>
      </c>
      <c r="D46" s="27" t="s">
        <v>277</v>
      </c>
    </row>
    <row r="47" spans="1:4">
      <c r="A47" s="27" t="s">
        <v>470</v>
      </c>
      <c r="B47" s="27" t="s">
        <v>446</v>
      </c>
      <c r="C47" s="27" t="s">
        <v>324</v>
      </c>
      <c r="D47" s="27" t="s">
        <v>277</v>
      </c>
    </row>
    <row r="48" spans="1:4">
      <c r="A48" s="27" t="s">
        <v>471</v>
      </c>
      <c r="B48" s="27" t="s">
        <v>444</v>
      </c>
      <c r="C48" s="27" t="s">
        <v>324</v>
      </c>
      <c r="D48" s="27" t="s">
        <v>277</v>
      </c>
    </row>
    <row r="49" spans="1:4">
      <c r="A49" s="27" t="s">
        <v>472</v>
      </c>
      <c r="B49" s="27" t="s">
        <v>444</v>
      </c>
      <c r="C49" s="27" t="s">
        <v>324</v>
      </c>
      <c r="D49" s="27" t="s">
        <v>445</v>
      </c>
    </row>
    <row r="50" spans="1:4">
      <c r="A50" s="27" t="s">
        <v>339</v>
      </c>
      <c r="B50" s="27" t="s">
        <v>446</v>
      </c>
      <c r="C50" s="27" t="s">
        <v>324</v>
      </c>
      <c r="D50" s="27" t="s">
        <v>445</v>
      </c>
    </row>
    <row r="51" spans="1:4">
      <c r="A51" s="27" t="s">
        <v>406</v>
      </c>
      <c r="B51" s="27" t="s">
        <v>444</v>
      </c>
      <c r="C51" s="27" t="s">
        <v>320</v>
      </c>
      <c r="D51" s="27" t="s">
        <v>445</v>
      </c>
    </row>
    <row r="52" spans="1:4">
      <c r="A52" s="27" t="s">
        <v>473</v>
      </c>
      <c r="B52" s="27" t="s">
        <v>446</v>
      </c>
      <c r="C52" s="27" t="s">
        <v>324</v>
      </c>
      <c r="D52" s="27" t="s">
        <v>277</v>
      </c>
    </row>
    <row r="53" spans="1:4">
      <c r="A53" s="27" t="s">
        <v>410</v>
      </c>
      <c r="B53" s="27" t="s">
        <v>444</v>
      </c>
      <c r="C53" s="27" t="s">
        <v>324</v>
      </c>
      <c r="D53" s="27" t="s">
        <v>277</v>
      </c>
    </row>
    <row r="54" spans="1:4">
      <c r="A54" s="27" t="s">
        <v>474</v>
      </c>
      <c r="B54" s="27" t="s">
        <v>444</v>
      </c>
      <c r="C54" s="27" t="s">
        <v>320</v>
      </c>
      <c r="D54" s="27" t="s">
        <v>445</v>
      </c>
    </row>
    <row r="55" spans="1:4">
      <c r="A55" s="27" t="s">
        <v>475</v>
      </c>
      <c r="B55" s="27" t="s">
        <v>446</v>
      </c>
      <c r="C55" s="27" t="s">
        <v>320</v>
      </c>
      <c r="D55" s="27" t="s">
        <v>445</v>
      </c>
    </row>
    <row r="56" spans="1:4">
      <c r="A56" s="27" t="s">
        <v>412</v>
      </c>
      <c r="B56" s="27" t="s">
        <v>446</v>
      </c>
      <c r="C56" s="27" t="s">
        <v>320</v>
      </c>
      <c r="D56" s="27" t="s">
        <v>445</v>
      </c>
    </row>
    <row r="57" spans="1:4">
      <c r="A57" s="27" t="s">
        <v>413</v>
      </c>
      <c r="B57" s="27" t="s">
        <v>444</v>
      </c>
      <c r="C57" s="27" t="s">
        <v>324</v>
      </c>
      <c r="D57" s="27" t="s">
        <v>277</v>
      </c>
    </row>
    <row r="58" spans="1:4">
      <c r="A58" s="27" t="s">
        <v>414</v>
      </c>
      <c r="B58" s="27" t="s">
        <v>446</v>
      </c>
      <c r="C58" s="27" t="s">
        <v>320</v>
      </c>
      <c r="D58" s="27" t="s">
        <v>445</v>
      </c>
    </row>
    <row r="59" spans="1:4">
      <c r="A59" s="27" t="s">
        <v>476</v>
      </c>
      <c r="B59" s="27" t="s">
        <v>444</v>
      </c>
      <c r="C59" s="27" t="s">
        <v>320</v>
      </c>
      <c r="D59" s="27" t="s">
        <v>445</v>
      </c>
    </row>
    <row r="60" spans="1:4">
      <c r="A60" s="27" t="s">
        <v>370</v>
      </c>
      <c r="B60" s="27" t="s">
        <v>446</v>
      </c>
      <c r="C60" s="27" t="s">
        <v>324</v>
      </c>
      <c r="D60" s="27" t="s">
        <v>445</v>
      </c>
    </row>
    <row r="61" spans="1:4">
      <c r="A61" s="27" t="s">
        <v>366</v>
      </c>
      <c r="B61" s="27" t="s">
        <v>444</v>
      </c>
      <c r="C61" s="27" t="s">
        <v>320</v>
      </c>
      <c r="D61" s="27" t="s">
        <v>445</v>
      </c>
    </row>
    <row r="62" spans="1:4">
      <c r="A62" s="27" t="s">
        <v>423</v>
      </c>
      <c r="B62" s="27" t="s">
        <v>446</v>
      </c>
      <c r="C62" s="27" t="s">
        <v>324</v>
      </c>
      <c r="D62" s="27" t="s">
        <v>277</v>
      </c>
    </row>
    <row r="63" spans="1:4">
      <c r="A63" s="27" t="s">
        <v>477</v>
      </c>
      <c r="B63" s="27" t="s">
        <v>444</v>
      </c>
      <c r="C63" s="27" t="s">
        <v>324</v>
      </c>
      <c r="D63" s="27" t="s">
        <v>445</v>
      </c>
    </row>
    <row r="64" spans="1:4">
      <c r="A64" s="27" t="s">
        <v>478</v>
      </c>
      <c r="B64" s="27" t="s">
        <v>444</v>
      </c>
      <c r="C64" s="27" t="s">
        <v>324</v>
      </c>
      <c r="D64" s="27" t="s">
        <v>277</v>
      </c>
    </row>
    <row r="65" spans="1:4">
      <c r="A65" s="27" t="s">
        <v>479</v>
      </c>
      <c r="B65" s="27" t="s">
        <v>444</v>
      </c>
      <c r="C65" s="27" t="s">
        <v>324</v>
      </c>
      <c r="D65" s="27" t="s">
        <v>277</v>
      </c>
    </row>
    <row r="66" spans="1:4">
      <c r="A66" s="27" t="s">
        <v>418</v>
      </c>
      <c r="B66" s="27" t="s">
        <v>446</v>
      </c>
      <c r="C66" s="27" t="s">
        <v>324</v>
      </c>
      <c r="D66" s="27" t="s">
        <v>277</v>
      </c>
    </row>
    <row r="67" spans="1:4">
      <c r="A67" s="27" t="s">
        <v>480</v>
      </c>
      <c r="B67" s="27" t="s">
        <v>444</v>
      </c>
      <c r="C67" s="27" t="s">
        <v>324</v>
      </c>
      <c r="D67" s="27" t="s">
        <v>277</v>
      </c>
    </row>
    <row r="68" spans="1:4">
      <c r="A68" s="27" t="s">
        <v>481</v>
      </c>
      <c r="B68" s="27" t="s">
        <v>444</v>
      </c>
      <c r="C68" s="27" t="s">
        <v>324</v>
      </c>
      <c r="D68" s="27" t="s">
        <v>445</v>
      </c>
    </row>
    <row r="69" spans="1:4">
      <c r="A69" s="27" t="s">
        <v>426</v>
      </c>
      <c r="B69" s="27" t="s">
        <v>444</v>
      </c>
      <c r="C69" s="27" t="s">
        <v>320</v>
      </c>
      <c r="D69" s="27" t="s">
        <v>445</v>
      </c>
    </row>
    <row r="70" spans="1:4">
      <c r="A70" s="27" t="s">
        <v>349</v>
      </c>
      <c r="B70" s="27" t="s">
        <v>444</v>
      </c>
      <c r="C70" s="27" t="s">
        <v>324</v>
      </c>
      <c r="D70" s="27" t="s">
        <v>277</v>
      </c>
    </row>
    <row r="71" spans="1:4">
      <c r="A71" s="27" t="s">
        <v>427</v>
      </c>
      <c r="B71" s="27" t="s">
        <v>446</v>
      </c>
      <c r="C71" s="27" t="s">
        <v>320</v>
      </c>
      <c r="D71" s="27" t="s">
        <v>277</v>
      </c>
    </row>
    <row r="72" spans="1:4">
      <c r="A72" s="27" t="s">
        <v>332</v>
      </c>
      <c r="B72" s="27" t="s">
        <v>446</v>
      </c>
      <c r="C72" s="27" t="s">
        <v>324</v>
      </c>
      <c r="D72" s="27" t="s">
        <v>445</v>
      </c>
    </row>
    <row r="73" spans="1:4">
      <c r="A73" s="27" t="s">
        <v>482</v>
      </c>
      <c r="B73" s="27" t="s">
        <v>444</v>
      </c>
      <c r="C73" s="27" t="s">
        <v>324</v>
      </c>
      <c r="D73" s="27" t="s">
        <v>445</v>
      </c>
    </row>
    <row r="74" spans="1:4">
      <c r="A74" s="27" t="s">
        <v>483</v>
      </c>
      <c r="B74" s="27" t="s">
        <v>446</v>
      </c>
      <c r="C74" s="27" t="s">
        <v>324</v>
      </c>
      <c r="D74" s="27" t="s">
        <v>445</v>
      </c>
    </row>
    <row r="75" spans="1:4">
      <c r="A75" s="53" t="s">
        <v>433</v>
      </c>
      <c r="B75" s="53" t="s">
        <v>444</v>
      </c>
      <c r="C75" s="53" t="s">
        <v>324</v>
      </c>
      <c r="D75" s="53" t="s">
        <v>277</v>
      </c>
    </row>
    <row r="77" spans="1:4">
      <c r="B77" s="57"/>
      <c r="C77" s="57"/>
      <c r="D77" s="57"/>
    </row>
    <row r="78" spans="1:4">
      <c r="B78" s="57">
        <f>COUNTIF(B5:B75,"=Resource-Rich")</f>
        <v>38</v>
      </c>
      <c r="C78" s="57">
        <f>COUNTIF(C5:C75,"=LIDC")</f>
        <v>40</v>
      </c>
      <c r="D78" s="57">
        <f>COUNTIF(D5:D75,"=FCS")</f>
        <v>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0156C-FD84-44C1-9761-82D77DEB6E23}">
  <sheetPr>
    <tabColor theme="4" tint="0.79998168889431442"/>
  </sheetPr>
  <dimension ref="A1:Y29"/>
  <sheetViews>
    <sheetView zoomScale="44" zoomScaleNormal="100" workbookViewId="0">
      <selection activeCell="F1" sqref="F1:Y1048576"/>
    </sheetView>
  </sheetViews>
  <sheetFormatPr defaultColWidth="8.7109375" defaultRowHeight="12.6"/>
  <cols>
    <col min="1" max="3" width="8.7109375" style="58"/>
    <col min="4" max="4" width="10.140625" style="58" bestFit="1" customWidth="1"/>
    <col min="5" max="5" width="12.140625" style="58" bestFit="1" customWidth="1"/>
    <col min="6" max="25" width="8.7109375" style="80"/>
    <col min="26" max="16384" width="8.7109375" style="58"/>
  </cols>
  <sheetData>
    <row r="1" spans="1:5">
      <c r="C1" s="58" t="s">
        <v>30</v>
      </c>
      <c r="D1" s="58" t="s">
        <v>16</v>
      </c>
      <c r="E1" s="58" t="s">
        <v>20</v>
      </c>
    </row>
    <row r="2" spans="1:5">
      <c r="A2" s="58">
        <v>-10</v>
      </c>
      <c r="B2" s="58" t="s">
        <v>46</v>
      </c>
      <c r="C2" s="58" t="s">
        <v>34</v>
      </c>
      <c r="D2" s="78">
        <f>_xlfn.XLOOKUP(A2,[9]successul_z_FDI_FD_FD_IX_full_d!C:C,[9]successul_z_FDI_FD_FD_IX_full_d!D:D)</f>
        <v>-4.1152086108922958E-2</v>
      </c>
      <c r="E2" s="78">
        <f>_xlfn.XLOOKUP(A2,[9]unsuccessul_z_FDI_FD_FD_IX_data!C:C,[9]unsuccessul_z_FDI_FD_FD_IX_data!D:D)</f>
        <v>9.7479335963726044E-2</v>
      </c>
    </row>
    <row r="3" spans="1:5">
      <c r="A3" s="58">
        <v>-9</v>
      </c>
      <c r="B3" s="58" t="s">
        <v>46</v>
      </c>
      <c r="C3" s="58" t="s">
        <v>35</v>
      </c>
      <c r="D3" s="78">
        <f>_xlfn.XLOOKUP(A3,[9]successul_z_FDI_FD_FD_IX_full_d!C:C,[9]successul_z_FDI_FD_FD_IX_full_d!D:D)</f>
        <v>-4.9625232815742493E-2</v>
      </c>
      <c r="E3" s="78">
        <f>_xlfn.XLOOKUP(A3,[9]unsuccessul_z_FDI_FD_FD_IX_data!C:C,[9]unsuccessul_z_FDI_FD_FD_IX_data!D:D)</f>
        <v>7.3659487068653107E-2</v>
      </c>
    </row>
    <row r="4" spans="1:5">
      <c r="A4" s="58">
        <v>-8</v>
      </c>
      <c r="B4" s="58" t="s">
        <v>46</v>
      </c>
      <c r="C4" s="58" t="s">
        <v>36</v>
      </c>
      <c r="D4" s="78">
        <f>_xlfn.XLOOKUP(A4,[9]successul_z_FDI_FD_FD_IX_full_d!C:C,[9]successul_z_FDI_FD_FD_IX_full_d!D:D)</f>
        <v>-1.8541883677244186E-2</v>
      </c>
      <c r="E4" s="78">
        <f>_xlfn.XLOOKUP(A4,[9]unsuccessul_z_FDI_FD_FD_IX_data!C:C,[9]unsuccessul_z_FDI_FD_FD_IX_data!D:D)</f>
        <v>5.1881991326808929E-2</v>
      </c>
    </row>
    <row r="5" spans="1:5">
      <c r="A5" s="58">
        <v>-7</v>
      </c>
      <c r="B5" s="58" t="s">
        <v>46</v>
      </c>
      <c r="C5" s="58" t="s">
        <v>37</v>
      </c>
      <c r="D5" s="78">
        <f>_xlfn.XLOOKUP(A5,[9]successul_z_FDI_FD_FD_IX_full_d!C:C,[9]successul_z_FDI_FD_FD_IX_full_d!D:D)</f>
        <v>-3.165590763092041E-2</v>
      </c>
      <c r="E5" s="78">
        <f>_xlfn.XLOOKUP(A5,[9]unsuccessul_z_FDI_FD_FD_IX_data!C:C,[9]unsuccessul_z_FDI_FD_FD_IX_data!D:D)</f>
        <v>5.3778115659952164E-2</v>
      </c>
    </row>
    <row r="6" spans="1:5">
      <c r="A6" s="58">
        <v>-6</v>
      </c>
      <c r="B6" s="58" t="s">
        <v>46</v>
      </c>
      <c r="C6" s="58" t="s">
        <v>38</v>
      </c>
      <c r="D6" s="78">
        <f>_xlfn.XLOOKUP(A6,[9]successul_z_FDI_FD_FD_IX_full_d!C:C,[9]successul_z_FDI_FD_FD_IX_full_d!D:D)</f>
        <v>-4.6275041997432709E-2</v>
      </c>
      <c r="E6" s="78">
        <f>_xlfn.XLOOKUP(A6,[9]unsuccessul_z_FDI_FD_FD_IX_data!C:C,[9]unsuccessul_z_FDI_FD_FD_IX_data!D:D)</f>
        <v>6.7596569657325745E-2</v>
      </c>
    </row>
    <row r="7" spans="1:5">
      <c r="A7" s="58">
        <v>-5</v>
      </c>
      <c r="B7" s="58" t="s">
        <v>46</v>
      </c>
      <c r="C7" s="58" t="s">
        <v>39</v>
      </c>
      <c r="D7" s="78">
        <f>_xlfn.XLOOKUP(A7,[9]successul_z_FDI_FD_FD_IX_full_d!C:C,[9]successul_z_FDI_FD_FD_IX_full_d!D:D)</f>
        <v>-3.7476301193237305E-2</v>
      </c>
      <c r="E7" s="78">
        <f>_xlfn.XLOOKUP(A7,[9]unsuccessul_z_FDI_FD_FD_IX_data!C:C,[9]unsuccessul_z_FDI_FD_FD_IX_data!D:D)</f>
        <v>6.558140367269516E-2</v>
      </c>
    </row>
    <row r="8" spans="1:5">
      <c r="A8" s="58">
        <v>-4</v>
      </c>
      <c r="B8" s="58" t="s">
        <v>46</v>
      </c>
      <c r="C8" s="58" t="s">
        <v>40</v>
      </c>
      <c r="D8" s="78">
        <f>_xlfn.XLOOKUP(A8,[9]successul_z_FDI_FD_FD_IX_full_d!C:C,[9]successul_z_FDI_FD_FD_IX_full_d!D:D)</f>
        <v>-2.0741909742355347E-2</v>
      </c>
      <c r="E8" s="78">
        <f>_xlfn.XLOOKUP(A8,[9]unsuccessul_z_FDI_FD_FD_IX_data!C:C,[9]unsuccessul_z_FDI_FD_FD_IX_data!D:D)</f>
        <v>6.4269796013832092E-2</v>
      </c>
    </row>
    <row r="9" spans="1:5">
      <c r="A9" s="58">
        <v>-3</v>
      </c>
      <c r="B9" s="58" t="s">
        <v>46</v>
      </c>
      <c r="C9" s="58" t="s">
        <v>1</v>
      </c>
      <c r="D9" s="78">
        <f>_xlfn.XLOOKUP(A9,[9]successul_z_FDI_FD_FD_IX_full_d!C:C,[9]successul_z_FDI_FD_FD_IX_full_d!D:D)</f>
        <v>-5.4826650768518448E-2</v>
      </c>
      <c r="E9" s="78">
        <f>_xlfn.XLOOKUP(A9,[9]unsuccessul_z_FDI_FD_FD_IX_data!C:C,[9]unsuccessul_z_FDI_FD_FD_IX_data!D:D)</f>
        <v>3.3218942582607269E-2</v>
      </c>
    </row>
    <row r="10" spans="1:5">
      <c r="A10" s="58">
        <v>-2</v>
      </c>
      <c r="B10" s="58" t="s">
        <v>46</v>
      </c>
      <c r="C10" s="58" t="s">
        <v>2</v>
      </c>
      <c r="D10" s="78">
        <f>_xlfn.XLOOKUP(A10,[9]successul_z_FDI_FD_FD_IX_full_d!C:C,[9]successul_z_FDI_FD_FD_IX_full_d!D:D)</f>
        <v>-4.0613207966089249E-2</v>
      </c>
      <c r="E10" s="78">
        <f>_xlfn.XLOOKUP(A10,[9]unsuccessul_z_FDI_FD_FD_IX_data!C:C,[9]unsuccessul_z_FDI_FD_FD_IX_data!D:D)</f>
        <v>8.6620673537254333E-3</v>
      </c>
    </row>
    <row r="11" spans="1:5">
      <c r="A11" s="58">
        <v>-1</v>
      </c>
      <c r="B11" s="58" t="s">
        <v>46</v>
      </c>
      <c r="C11" s="58" t="s">
        <v>3</v>
      </c>
      <c r="D11" s="78">
        <f>_xlfn.XLOOKUP(A11,[9]successul_z_FDI_FD_FD_IX_full_d!C:C,[9]successul_z_FDI_FD_FD_IX_full_d!D:D)</f>
        <v>0</v>
      </c>
      <c r="E11" s="78">
        <f>_xlfn.XLOOKUP(A11,[9]unsuccessul_z_FDI_FD_FD_IX_data!C:C,[9]unsuccessul_z_FDI_FD_FD_IX_data!D:D)</f>
        <v>0</v>
      </c>
    </row>
    <row r="12" spans="1:5">
      <c r="A12" s="58">
        <v>0</v>
      </c>
      <c r="B12" s="58" t="s">
        <v>46</v>
      </c>
      <c r="C12" s="58" t="s">
        <v>4</v>
      </c>
      <c r="D12" s="78">
        <f>_xlfn.XLOOKUP(A12,[9]successul_z_FDI_FD_FD_IX_full_d!C:C,[9]successul_z_FDI_FD_FD_IX_full_d!D:D)</f>
        <v>3.2505534589290619E-2</v>
      </c>
      <c r="E12" s="78">
        <f>_xlfn.XLOOKUP(A12,[9]unsuccessul_z_FDI_FD_FD_IX_data!C:C,[9]unsuccessul_z_FDI_FD_FD_IX_data!D:D)</f>
        <v>8.1444690003991127E-3</v>
      </c>
    </row>
    <row r="13" spans="1:5">
      <c r="A13" s="58">
        <v>1</v>
      </c>
      <c r="B13" s="58" t="s">
        <v>46</v>
      </c>
      <c r="C13" s="58" t="s">
        <v>5</v>
      </c>
      <c r="D13" s="78">
        <f>_xlfn.XLOOKUP(A13,[9]successul_z_FDI_FD_FD_IX_full_d!C:C,[9]successul_z_FDI_FD_FD_IX_full_d!D:D)</f>
        <v>2.0419403910636902E-2</v>
      </c>
      <c r="E13" s="78">
        <f>_xlfn.XLOOKUP(A13,[9]unsuccessul_z_FDI_FD_FD_IX_data!C:C,[9]unsuccessul_z_FDI_FD_FD_IX_data!D:D)</f>
        <v>-6.4884857274591923E-3</v>
      </c>
    </row>
    <row r="14" spans="1:5">
      <c r="A14" s="58">
        <v>2</v>
      </c>
      <c r="B14" s="58" t="s">
        <v>46</v>
      </c>
      <c r="C14" s="58" t="s">
        <v>6</v>
      </c>
      <c r="D14" s="78">
        <f>_xlfn.XLOOKUP(A14,[9]successul_z_FDI_FD_FD_IX_full_d!C:C,[9]successul_z_FDI_FD_FD_IX_full_d!D:D)</f>
        <v>5.3825587034225464E-2</v>
      </c>
      <c r="E14" s="78">
        <f>_xlfn.XLOOKUP(A14,[9]unsuccessul_z_FDI_FD_FD_IX_data!C:C,[9]unsuccessul_z_FDI_FD_FD_IX_data!D:D)</f>
        <v>2.9341341927647591E-2</v>
      </c>
    </row>
    <row r="15" spans="1:5">
      <c r="A15" s="58">
        <v>3</v>
      </c>
      <c r="B15" s="58" t="s">
        <v>46</v>
      </c>
      <c r="C15" s="58" t="s">
        <v>7</v>
      </c>
      <c r="D15" s="78">
        <f>_xlfn.XLOOKUP(A15,[9]successul_z_FDI_FD_FD_IX_full_d!C:C,[9]successul_z_FDI_FD_FD_IX_full_d!D:D)</f>
        <v>6.0656256973743439E-2</v>
      </c>
      <c r="E15" s="78">
        <f>_xlfn.XLOOKUP(A15,[9]unsuccessul_z_FDI_FD_FD_IX_data!C:C,[9]unsuccessul_z_FDI_FD_FD_IX_data!D:D)</f>
        <v>2.6400547474622726E-2</v>
      </c>
    </row>
    <row r="16" spans="1:5">
      <c r="A16" s="58">
        <v>4</v>
      </c>
      <c r="B16" s="58" t="s">
        <v>46</v>
      </c>
      <c r="C16" s="58" t="s">
        <v>8</v>
      </c>
      <c r="D16" s="78">
        <f>_xlfn.XLOOKUP(A16,[9]successul_z_FDI_FD_FD_IX_full_d!C:C,[9]successul_z_FDI_FD_FD_IX_full_d!D:D)</f>
        <v>7.025311142206192E-2</v>
      </c>
      <c r="E16" s="78">
        <f>_xlfn.XLOOKUP(A16,[9]unsuccessul_z_FDI_FD_FD_IX_data!C:C,[9]unsuccessul_z_FDI_FD_FD_IX_data!D:D)</f>
        <v>1.2423048028722405E-3</v>
      </c>
    </row>
    <row r="17" spans="1:5">
      <c r="A17" s="58">
        <v>5</v>
      </c>
      <c r="B17" s="58" t="s">
        <v>46</v>
      </c>
      <c r="C17" s="58" t="s">
        <v>9</v>
      </c>
      <c r="D17" s="78">
        <f>_xlfn.XLOOKUP(A17,[9]successul_z_FDI_FD_FD_IX_full_d!C:C,[9]successul_z_FDI_FD_FD_IX_full_d!D:D)</f>
        <v>8.2143038511276245E-2</v>
      </c>
      <c r="E17" s="78">
        <f>_xlfn.XLOOKUP(A17,[9]unsuccessul_z_FDI_FD_FD_IX_data!C:C,[9]unsuccessul_z_FDI_FD_FD_IX_data!D:D)</f>
        <v>-3.3746418921509758E-6</v>
      </c>
    </row>
    <row r="18" spans="1:5">
      <c r="A18" s="58">
        <v>6</v>
      </c>
      <c r="B18" s="58" t="s">
        <v>46</v>
      </c>
      <c r="C18" s="58" t="s">
        <v>10</v>
      </c>
      <c r="D18" s="78">
        <f>_xlfn.XLOOKUP(A18,[9]successul_z_FDI_FD_FD_IX_full_d!C:C,[9]successul_z_FDI_FD_FD_IX_full_d!D:D)</f>
        <v>0.10561078786849976</v>
      </c>
      <c r="E18" s="78">
        <f>_xlfn.XLOOKUP(A18,[9]unsuccessul_z_FDI_FD_FD_IX_data!C:C,[9]unsuccessul_z_FDI_FD_FD_IX_data!D:D)</f>
        <v>-2.9874863103032112E-3</v>
      </c>
    </row>
    <row r="19" spans="1:5">
      <c r="A19" s="58">
        <v>7</v>
      </c>
      <c r="B19" s="58" t="s">
        <v>46</v>
      </c>
      <c r="C19" s="58" t="s">
        <v>11</v>
      </c>
      <c r="D19" s="78">
        <f>_xlfn.XLOOKUP(A19,[9]successul_z_FDI_FD_FD_IX_full_d!C:C,[9]successul_z_FDI_FD_FD_IX_full_d!D:D)</f>
        <v>9.9167011678218842E-2</v>
      </c>
      <c r="E19" s="78">
        <f>_xlfn.XLOOKUP(A19,[9]unsuccessul_z_FDI_FD_FD_IX_data!C:C,[9]unsuccessul_z_FDI_FD_FD_IX_data!D:D)</f>
        <v>5.2676621824502945E-2</v>
      </c>
    </row>
    <row r="20" spans="1:5">
      <c r="A20" s="58">
        <v>8</v>
      </c>
      <c r="B20" s="58" t="s">
        <v>46</v>
      </c>
      <c r="C20" s="58" t="s">
        <v>12</v>
      </c>
      <c r="D20" s="78">
        <f>_xlfn.XLOOKUP(A20,[9]successul_z_FDI_FD_FD_IX_full_d!C:C,[9]successul_z_FDI_FD_FD_IX_full_d!D:D)</f>
        <v>0.1082366555929184</v>
      </c>
      <c r="E20" s="78">
        <f>_xlfn.XLOOKUP(A20,[9]unsuccessul_z_FDI_FD_FD_IX_data!C:C,[9]unsuccessul_z_FDI_FD_FD_IX_data!D:D)</f>
        <v>4.0218714624643326E-2</v>
      </c>
    </row>
    <row r="21" spans="1:5">
      <c r="A21" s="58">
        <v>9</v>
      </c>
      <c r="B21" s="58" t="s">
        <v>46</v>
      </c>
      <c r="C21" s="58" t="s">
        <v>13</v>
      </c>
      <c r="D21" s="78">
        <f>_xlfn.XLOOKUP(A21,[9]successul_z_FDI_FD_FD_IX_full_d!C:C,[9]successul_z_FDI_FD_FD_IX_full_d!D:D)</f>
        <v>0.14347992837429047</v>
      </c>
      <c r="E21" s="78">
        <f>_xlfn.XLOOKUP(A21,[9]unsuccessul_z_FDI_FD_FD_IX_data!C:C,[9]unsuccessul_z_FDI_FD_FD_IX_data!D:D)</f>
        <v>5.763547495007515E-2</v>
      </c>
    </row>
    <row r="22" spans="1:5">
      <c r="A22" s="58">
        <v>10</v>
      </c>
      <c r="B22" s="58" t="s">
        <v>46</v>
      </c>
      <c r="C22" s="58" t="s">
        <v>14</v>
      </c>
      <c r="D22" s="78">
        <f>_xlfn.XLOOKUP(A22,[9]successul_z_FDI_FD_FD_IX_full_d!C:C,[9]successul_z_FDI_FD_FD_IX_full_d!D:D)</f>
        <v>0.16438309848308563</v>
      </c>
      <c r="E22" s="78">
        <f>_xlfn.XLOOKUP(A22,[9]unsuccessul_z_FDI_FD_FD_IX_data!C:C,[9]unsuccessul_z_FDI_FD_FD_IX_data!D:D)</f>
        <v>4.8454653471708298E-2</v>
      </c>
    </row>
    <row r="23" spans="1:5">
      <c r="A23" s="58">
        <v>11</v>
      </c>
      <c r="B23" s="58" t="s">
        <v>46</v>
      </c>
      <c r="C23" s="58" t="s">
        <v>41</v>
      </c>
      <c r="D23" s="78">
        <f>_xlfn.XLOOKUP(A23,[9]successul_z_FDI_FD_FD_IX_full_d!C:C,[9]successul_z_FDI_FD_FD_IX_full_d!D:D)</f>
        <v>0.16209873557090759</v>
      </c>
      <c r="E23" s="78">
        <f>_xlfn.XLOOKUP(A23,[9]unsuccessul_z_FDI_FD_FD_IX_data!C:C,[9]unsuccessul_z_FDI_FD_FD_IX_data!D:D)</f>
        <v>3.3273186534643173E-2</v>
      </c>
    </row>
    <row r="24" spans="1:5">
      <c r="A24" s="58">
        <v>12</v>
      </c>
      <c r="B24" s="58" t="s">
        <v>46</v>
      </c>
      <c r="C24" s="58" t="s">
        <v>42</v>
      </c>
      <c r="D24" s="78">
        <f>_xlfn.XLOOKUP(A24,[9]successul_z_FDI_FD_FD_IX_full_d!C:C,[9]successul_z_FDI_FD_FD_IX_full_d!D:D)</f>
        <v>0.21957620978355408</v>
      </c>
      <c r="E24" s="78">
        <f>_xlfn.XLOOKUP(A24,[9]unsuccessul_z_FDI_FD_FD_IX_data!C:C,[9]unsuccessul_z_FDI_FD_FD_IX_data!D:D)</f>
        <v>2.6554616168141365E-2</v>
      </c>
    </row>
    <row r="25" spans="1:5">
      <c r="A25" s="58">
        <v>13</v>
      </c>
      <c r="B25" s="58" t="s">
        <v>46</v>
      </c>
      <c r="C25" s="58" t="s">
        <v>43</v>
      </c>
      <c r="D25" s="78">
        <f>_xlfn.XLOOKUP(A25,[9]successul_z_FDI_FD_FD_IX_full_d!C:C,[9]successul_z_FDI_FD_FD_IX_full_d!D:D)</f>
        <v>0.24105454981327057</v>
      </c>
      <c r="E25" s="78">
        <f>_xlfn.XLOOKUP(A25,[9]unsuccessul_z_FDI_FD_FD_IX_data!C:C,[9]unsuccessul_z_FDI_FD_FD_IX_data!D:D)</f>
        <v>4.8920392990112305E-2</v>
      </c>
    </row>
    <row r="26" spans="1:5">
      <c r="A26" s="58">
        <v>14</v>
      </c>
      <c r="B26" s="58" t="s">
        <v>46</v>
      </c>
      <c r="C26" s="58" t="s">
        <v>44</v>
      </c>
      <c r="D26" s="78">
        <f>_xlfn.XLOOKUP(A26,[9]successul_z_FDI_FD_FD_IX_full_d!C:C,[9]successul_z_FDI_FD_FD_IX_full_d!D:D)</f>
        <v>0.25443947315216064</v>
      </c>
      <c r="E26" s="78">
        <f>_xlfn.XLOOKUP(A26,[9]unsuccessul_z_FDI_FD_FD_IX_data!C:C,[9]unsuccessul_z_FDI_FD_FD_IX_data!D:D)</f>
        <v>3.9573859423398972E-2</v>
      </c>
    </row>
    <row r="27" spans="1:5">
      <c r="A27" s="58">
        <v>15</v>
      </c>
      <c r="B27" s="58" t="s">
        <v>46</v>
      </c>
      <c r="C27" s="58" t="s">
        <v>45</v>
      </c>
      <c r="D27" s="78">
        <f>_xlfn.XLOOKUP(A27,[9]successul_z_FDI_FD_FD_IX_full_d!C:C,[9]successul_z_FDI_FD_FD_IX_full_d!D:D)</f>
        <v>0.2714841365814209</v>
      </c>
      <c r="E27" s="78">
        <f>_xlfn.XLOOKUP(A27,[9]unsuccessul_z_FDI_FD_FD_IX_data!C:C,[9]unsuccessul_z_FDI_FD_FD_IX_data!D:D)</f>
        <v>6.2068354338407516E-2</v>
      </c>
    </row>
    <row r="28" spans="1:5">
      <c r="D28" s="78"/>
      <c r="E28" s="78"/>
    </row>
    <row r="29" spans="1:5">
      <c r="D29" s="78"/>
      <c r="E29" s="78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0B739-732F-4C52-9348-3C7AA9FC0B02}">
  <sheetPr>
    <tabColor theme="4" tint="0.79998168889431442"/>
  </sheetPr>
  <dimension ref="A1:AA29"/>
  <sheetViews>
    <sheetView zoomScale="52" zoomScaleNormal="100" workbookViewId="0">
      <selection activeCell="D35" sqref="D35"/>
    </sheetView>
  </sheetViews>
  <sheetFormatPr defaultColWidth="8.7109375" defaultRowHeight="12.6"/>
  <cols>
    <col min="1" max="3" width="8.7109375" style="58"/>
    <col min="4" max="4" width="10.140625" style="58" bestFit="1" customWidth="1"/>
    <col min="5" max="5" width="12.140625" style="58" bestFit="1" customWidth="1"/>
    <col min="6" max="27" width="8.7109375" style="80"/>
    <col min="28" max="16384" width="8.7109375" style="58"/>
  </cols>
  <sheetData>
    <row r="1" spans="1:5">
      <c r="C1" s="58" t="s">
        <v>30</v>
      </c>
      <c r="D1" s="58" t="s">
        <v>16</v>
      </c>
      <c r="E1" s="58" t="s">
        <v>20</v>
      </c>
    </row>
    <row r="2" spans="1:5">
      <c r="A2" s="58">
        <v>-10</v>
      </c>
      <c r="B2" s="58" t="s">
        <v>46</v>
      </c>
      <c r="C2" s="58" t="s">
        <v>34</v>
      </c>
      <c r="D2" s="78">
        <f>_xlfn.XLOOKUP(A2,[9]successul_z_ge_estimate_i_full_!C:C,[9]successul_z_ge_estimate_i_full_!D:D)</f>
        <v>3.5636957734823227E-2</v>
      </c>
      <c r="E2" s="78">
        <f>_xlfn.XLOOKUP(A2,[9]unsuccessul_z_ge_estimate_i_dat!C:C,[9]unsuccessul_z_ge_estimate_i_dat!D:D)</f>
        <v>0.15593250095844269</v>
      </c>
    </row>
    <row r="3" spans="1:5">
      <c r="A3" s="58">
        <v>-9</v>
      </c>
      <c r="B3" s="58" t="s">
        <v>46</v>
      </c>
      <c r="C3" s="58" t="s">
        <v>35</v>
      </c>
      <c r="D3" s="78">
        <f>_xlfn.XLOOKUP(A3,[9]successul_z_ge_estimate_i_full_!C:C,[9]successul_z_ge_estimate_i_full_!D:D)</f>
        <v>-3.4641693346202374E-3</v>
      </c>
      <c r="E3" s="78">
        <f>_xlfn.XLOOKUP(A3,[9]unsuccessul_z_ge_estimate_i_dat!C:C,[9]unsuccessul_z_ge_estimate_i_dat!D:D)</f>
        <v>0.16365483403205872</v>
      </c>
    </row>
    <row r="4" spans="1:5">
      <c r="A4" s="58">
        <v>-8</v>
      </c>
      <c r="B4" s="58" t="s">
        <v>46</v>
      </c>
      <c r="C4" s="58" t="s">
        <v>36</v>
      </c>
      <c r="D4" s="78">
        <f>_xlfn.XLOOKUP(A4,[9]successul_z_ge_estimate_i_full_!C:C,[9]successul_z_ge_estimate_i_full_!D:D)</f>
        <v>-8.9033842086791992E-2</v>
      </c>
      <c r="E4" s="78">
        <f>_xlfn.XLOOKUP(A4,[9]unsuccessul_z_ge_estimate_i_dat!C:C,[9]unsuccessul_z_ge_estimate_i_dat!D:D)</f>
        <v>0.14009831845760345</v>
      </c>
    </row>
    <row r="5" spans="1:5">
      <c r="A5" s="58">
        <v>-7</v>
      </c>
      <c r="B5" s="58" t="s">
        <v>46</v>
      </c>
      <c r="C5" s="58" t="s">
        <v>37</v>
      </c>
      <c r="D5" s="78">
        <f>_xlfn.XLOOKUP(A5,[9]successul_z_ge_estimate_i_full_!C:C,[9]successul_z_ge_estimate_i_full_!D:D)</f>
        <v>-0.12927053868770599</v>
      </c>
      <c r="E5" s="78">
        <f>_xlfn.XLOOKUP(A5,[9]unsuccessul_z_ge_estimate_i_dat!C:C,[9]unsuccessul_z_ge_estimate_i_dat!D:D)</f>
        <v>6.4204402267932892E-2</v>
      </c>
    </row>
    <row r="6" spans="1:5">
      <c r="A6" s="58">
        <v>-6</v>
      </c>
      <c r="B6" s="58" t="s">
        <v>46</v>
      </c>
      <c r="C6" s="58" t="s">
        <v>38</v>
      </c>
      <c r="D6" s="78">
        <f>_xlfn.XLOOKUP(A6,[9]successul_z_ge_estimate_i_full_!C:C,[9]successul_z_ge_estimate_i_full_!D:D)</f>
        <v>-0.16414646804332733</v>
      </c>
      <c r="E6" s="78">
        <f>_xlfn.XLOOKUP(A6,[9]unsuccessul_z_ge_estimate_i_dat!C:C,[9]unsuccessul_z_ge_estimate_i_dat!D:D)</f>
        <v>4.3896153569221497E-2</v>
      </c>
    </row>
    <row r="7" spans="1:5">
      <c r="A7" s="58">
        <v>-5</v>
      </c>
      <c r="B7" s="58" t="s">
        <v>46</v>
      </c>
      <c r="C7" s="58" t="s">
        <v>39</v>
      </c>
      <c r="D7" s="78">
        <f>_xlfn.XLOOKUP(A7,[9]successul_z_ge_estimate_i_full_!C:C,[9]successul_z_ge_estimate_i_full_!D:D)</f>
        <v>-4.3577495962381363E-2</v>
      </c>
      <c r="E7" s="78">
        <f>_xlfn.XLOOKUP(A7,[9]unsuccessul_z_ge_estimate_i_dat!C:C,[9]unsuccessul_z_ge_estimate_i_dat!D:D)</f>
        <v>3.4839469939470291E-2</v>
      </c>
    </row>
    <row r="8" spans="1:5">
      <c r="A8" s="58">
        <v>-4</v>
      </c>
      <c r="B8" s="58" t="s">
        <v>46</v>
      </c>
      <c r="C8" s="58" t="s">
        <v>40</v>
      </c>
      <c r="D8" s="78">
        <f>_xlfn.XLOOKUP(A8,[9]successul_z_ge_estimate_i_full_!C:C,[9]successul_z_ge_estimate_i_full_!D:D)</f>
        <v>-2.5435687974095345E-2</v>
      </c>
      <c r="E8" s="78">
        <f>_xlfn.XLOOKUP(A8,[9]unsuccessul_z_ge_estimate_i_dat!C:C,[9]unsuccessul_z_ge_estimate_i_dat!D:D)</f>
        <v>8.181937038898468E-2</v>
      </c>
    </row>
    <row r="9" spans="1:5">
      <c r="A9" s="58">
        <v>-3</v>
      </c>
      <c r="B9" s="58" t="s">
        <v>46</v>
      </c>
      <c r="C9" s="58" t="s">
        <v>1</v>
      </c>
      <c r="D9" s="78">
        <f>_xlfn.XLOOKUP(A9,[9]successul_z_ge_estimate_i_full_!C:C,[9]successul_z_ge_estimate_i_full_!D:D)</f>
        <v>6.7732012830674648E-3</v>
      </c>
      <c r="E9" s="78">
        <f>_xlfn.XLOOKUP(A9,[9]unsuccessul_z_ge_estimate_i_dat!C:C,[9]unsuccessul_z_ge_estimate_i_dat!D:D)</f>
        <v>9.5559976994991302E-2</v>
      </c>
    </row>
    <row r="10" spans="1:5">
      <c r="A10" s="58">
        <v>-2</v>
      </c>
      <c r="B10" s="58" t="s">
        <v>46</v>
      </c>
      <c r="C10" s="58" t="s">
        <v>2</v>
      </c>
      <c r="D10" s="78">
        <f>_xlfn.XLOOKUP(A10,[9]successul_z_ge_estimate_i_full_!C:C,[9]successul_z_ge_estimate_i_full_!D:D)</f>
        <v>5.1550518721342087E-2</v>
      </c>
      <c r="E10" s="78">
        <f>_xlfn.XLOOKUP(A10,[9]unsuccessul_z_ge_estimate_i_dat!C:C,[9]unsuccessul_z_ge_estimate_i_dat!D:D)</f>
        <v>4.7153249382972717E-2</v>
      </c>
    </row>
    <row r="11" spans="1:5">
      <c r="A11" s="58">
        <v>-1</v>
      </c>
      <c r="B11" s="58" t="s">
        <v>46</v>
      </c>
      <c r="C11" s="58" t="s">
        <v>3</v>
      </c>
      <c r="D11" s="78">
        <f>_xlfn.XLOOKUP(A11,[9]successul_z_ge_estimate_i_full_!C:C,[9]successul_z_ge_estimate_i_full_!D:D)</f>
        <v>0</v>
      </c>
      <c r="E11" s="78">
        <f>_xlfn.XLOOKUP(A11,[9]unsuccessul_z_ge_estimate_i_dat!C:C,[9]unsuccessul_z_ge_estimate_i_dat!D:D)</f>
        <v>0</v>
      </c>
    </row>
    <row r="12" spans="1:5">
      <c r="A12" s="58">
        <v>0</v>
      </c>
      <c r="B12" s="58" t="s">
        <v>46</v>
      </c>
      <c r="C12" s="58" t="s">
        <v>4</v>
      </c>
      <c r="D12" s="78">
        <f>_xlfn.XLOOKUP(A12,[9]successul_z_ge_estimate_i_full_!C:C,[9]successul_z_ge_estimate_i_full_!D:D)</f>
        <v>4.4917207211256027E-2</v>
      </c>
      <c r="E12" s="78">
        <f>_xlfn.XLOOKUP(A12,[9]unsuccessul_z_ge_estimate_i_dat!C:C,[9]unsuccessul_z_ge_estimate_i_dat!D:D)</f>
        <v>-5.7870399206876755E-2</v>
      </c>
    </row>
    <row r="13" spans="1:5">
      <c r="A13" s="58">
        <v>1</v>
      </c>
      <c r="B13" s="58" t="s">
        <v>46</v>
      </c>
      <c r="C13" s="58" t="s">
        <v>5</v>
      </c>
      <c r="D13" s="78">
        <f>_xlfn.XLOOKUP(A13,[9]successul_z_ge_estimate_i_full_!C:C,[9]successul_z_ge_estimate_i_full_!D:D)</f>
        <v>5.3137637674808502E-2</v>
      </c>
      <c r="E13" s="78">
        <f>_xlfn.XLOOKUP(A13,[9]unsuccessul_z_ge_estimate_i_dat!C:C,[9]unsuccessul_z_ge_estimate_i_dat!D:D)</f>
        <v>-4.3317932635545731E-2</v>
      </c>
    </row>
    <row r="14" spans="1:5">
      <c r="A14" s="58">
        <v>2</v>
      </c>
      <c r="B14" s="58" t="s">
        <v>46</v>
      </c>
      <c r="C14" s="58" t="s">
        <v>6</v>
      </c>
      <c r="D14" s="78">
        <f>_xlfn.XLOOKUP(A14,[9]successul_z_ge_estimate_i_full_!C:C,[9]successul_z_ge_estimate_i_full_!D:D)</f>
        <v>7.2930417954921722E-2</v>
      </c>
      <c r="E14" s="78">
        <f>_xlfn.XLOOKUP(A14,[9]unsuccessul_z_ge_estimate_i_dat!C:C,[9]unsuccessul_z_ge_estimate_i_dat!D:D)</f>
        <v>-2.2053666412830353E-2</v>
      </c>
    </row>
    <row r="15" spans="1:5">
      <c r="A15" s="58">
        <v>3</v>
      </c>
      <c r="B15" s="58" t="s">
        <v>46</v>
      </c>
      <c r="C15" s="58" t="s">
        <v>7</v>
      </c>
      <c r="D15" s="78">
        <f>_xlfn.XLOOKUP(A15,[9]successul_z_ge_estimate_i_full_!C:C,[9]successul_z_ge_estimate_i_full_!D:D)</f>
        <v>0.1233958825469017</v>
      </c>
      <c r="E15" s="78">
        <f>_xlfn.XLOOKUP(A15,[9]unsuccessul_z_ge_estimate_i_dat!C:C,[9]unsuccessul_z_ge_estimate_i_dat!D:D)</f>
        <v>-5.035600159317255E-3</v>
      </c>
    </row>
    <row r="16" spans="1:5">
      <c r="A16" s="58">
        <v>4</v>
      </c>
      <c r="B16" s="58" t="s">
        <v>46</v>
      </c>
      <c r="C16" s="58" t="s">
        <v>8</v>
      </c>
      <c r="D16" s="78">
        <f>_xlfn.XLOOKUP(A16,[9]successul_z_ge_estimate_i_full_!C:C,[9]successul_z_ge_estimate_i_full_!D:D)</f>
        <v>0.15653367340564728</v>
      </c>
      <c r="E16" s="78">
        <f>_xlfn.XLOOKUP(A16,[9]unsuccessul_z_ge_estimate_i_dat!C:C,[9]unsuccessul_z_ge_estimate_i_dat!D:D)</f>
        <v>-3.5872321575880051E-2</v>
      </c>
    </row>
    <row r="17" spans="1:5">
      <c r="A17" s="58">
        <v>5</v>
      </c>
      <c r="B17" s="58" t="s">
        <v>46</v>
      </c>
      <c r="C17" s="58" t="s">
        <v>9</v>
      </c>
      <c r="D17" s="78">
        <f>_xlfn.XLOOKUP(A17,[9]successul_z_ge_estimate_i_full_!C:C,[9]successul_z_ge_estimate_i_full_!D:D)</f>
        <v>0.19852173328399658</v>
      </c>
      <c r="E17" s="78">
        <f>_xlfn.XLOOKUP(A17,[9]unsuccessul_z_ge_estimate_i_dat!C:C,[9]unsuccessul_z_ge_estimate_i_dat!D:D)</f>
        <v>-6.7904628813266754E-2</v>
      </c>
    </row>
    <row r="18" spans="1:5">
      <c r="A18" s="58">
        <v>6</v>
      </c>
      <c r="B18" s="58" t="s">
        <v>46</v>
      </c>
      <c r="C18" s="58" t="s">
        <v>10</v>
      </c>
      <c r="D18" s="78">
        <f>_xlfn.XLOOKUP(A18,[9]successul_z_ge_estimate_i_full_!C:C,[9]successul_z_ge_estimate_i_full_!D:D)</f>
        <v>0.26522666215896606</v>
      </c>
      <c r="E18" s="78">
        <f>_xlfn.XLOOKUP(A18,[9]unsuccessul_z_ge_estimate_i_dat!C:C,[9]unsuccessul_z_ge_estimate_i_dat!D:D)</f>
        <v>-1.4840376563370228E-2</v>
      </c>
    </row>
    <row r="19" spans="1:5">
      <c r="A19" s="58">
        <v>7</v>
      </c>
      <c r="B19" s="58" t="s">
        <v>46</v>
      </c>
      <c r="C19" s="58" t="s">
        <v>11</v>
      </c>
      <c r="D19" s="78">
        <f>_xlfn.XLOOKUP(A19,[9]successul_z_ge_estimate_i_full_!C:C,[9]successul_z_ge_estimate_i_full_!D:D)</f>
        <v>0.25742423534393311</v>
      </c>
      <c r="E19" s="78">
        <f>_xlfn.XLOOKUP(A19,[9]unsuccessul_z_ge_estimate_i_dat!C:C,[9]unsuccessul_z_ge_estimate_i_dat!D:D)</f>
        <v>1.1928370222449303E-2</v>
      </c>
    </row>
    <row r="20" spans="1:5">
      <c r="A20" s="58">
        <v>8</v>
      </c>
      <c r="B20" s="58" t="s">
        <v>46</v>
      </c>
      <c r="C20" s="58" t="s">
        <v>12</v>
      </c>
      <c r="D20" s="78">
        <f>_xlfn.XLOOKUP(A20,[9]successul_z_ge_estimate_i_full_!C:C,[9]successul_z_ge_estimate_i_full_!D:D)</f>
        <v>0.29374709725379944</v>
      </c>
      <c r="E20" s="78">
        <f>_xlfn.XLOOKUP(A20,[9]unsuccessul_z_ge_estimate_i_dat!C:C,[9]unsuccessul_z_ge_estimate_i_dat!D:D)</f>
        <v>4.2866989970207214E-2</v>
      </c>
    </row>
    <row r="21" spans="1:5">
      <c r="A21" s="58">
        <v>9</v>
      </c>
      <c r="B21" s="58" t="s">
        <v>46</v>
      </c>
      <c r="C21" s="58" t="s">
        <v>13</v>
      </c>
      <c r="D21" s="78">
        <f>_xlfn.XLOOKUP(A21,[9]successul_z_ge_estimate_i_full_!C:C,[9]successul_z_ge_estimate_i_full_!D:D)</f>
        <v>0.33386585116386414</v>
      </c>
      <c r="E21" s="78">
        <f>_xlfn.XLOOKUP(A21,[9]unsuccessul_z_ge_estimate_i_dat!C:C,[9]unsuccessul_z_ge_estimate_i_dat!D:D)</f>
        <v>2.1472200751304626E-2</v>
      </c>
    </row>
    <row r="22" spans="1:5">
      <c r="A22" s="58">
        <v>10</v>
      </c>
      <c r="B22" s="58" t="s">
        <v>46</v>
      </c>
      <c r="C22" s="58" t="s">
        <v>14</v>
      </c>
      <c r="D22" s="78">
        <f>_xlfn.XLOOKUP(A22,[9]successul_z_ge_estimate_i_full_!C:C,[9]successul_z_ge_estimate_i_full_!D:D)</f>
        <v>0.39167436957359314</v>
      </c>
      <c r="E22" s="78">
        <f>_xlfn.XLOOKUP(A22,[9]unsuccessul_z_ge_estimate_i_dat!C:C,[9]unsuccessul_z_ge_estimate_i_dat!D:D)</f>
        <v>7.9435169696807861E-2</v>
      </c>
    </row>
    <row r="23" spans="1:5">
      <c r="A23" s="58">
        <v>11</v>
      </c>
      <c r="B23" s="58" t="s">
        <v>46</v>
      </c>
      <c r="C23" s="58" t="s">
        <v>41</v>
      </c>
      <c r="D23" s="78">
        <f>_xlfn.XLOOKUP(A23,[9]successul_z_ge_estimate_i_full_!C:C,[9]successul_z_ge_estimate_i_full_!D:D)</f>
        <v>0.50264877080917358</v>
      </c>
      <c r="E23" s="78">
        <f>_xlfn.XLOOKUP(A23,[9]unsuccessul_z_ge_estimate_i_dat!C:C,[9]unsuccessul_z_ge_estimate_i_dat!D:D)</f>
        <v>0.11701136827468872</v>
      </c>
    </row>
    <row r="24" spans="1:5">
      <c r="A24" s="58">
        <v>12</v>
      </c>
      <c r="B24" s="58" t="s">
        <v>46</v>
      </c>
      <c r="C24" s="58" t="s">
        <v>42</v>
      </c>
      <c r="D24" s="78">
        <f>_xlfn.XLOOKUP(A24,[9]successul_z_ge_estimate_i_full_!C:C,[9]successul_z_ge_estimate_i_full_!D:D)</f>
        <v>0.52430897951126099</v>
      </c>
      <c r="E24" s="78">
        <f>_xlfn.XLOOKUP(A24,[9]unsuccessul_z_ge_estimate_i_dat!C:C,[9]unsuccessul_z_ge_estimate_i_dat!D:D)</f>
        <v>6.8985559046268463E-2</v>
      </c>
    </row>
    <row r="25" spans="1:5">
      <c r="A25" s="58">
        <v>13</v>
      </c>
      <c r="B25" s="58" t="s">
        <v>46</v>
      </c>
      <c r="C25" s="58" t="s">
        <v>43</v>
      </c>
      <c r="D25" s="78">
        <f>_xlfn.XLOOKUP(A25,[9]successul_z_ge_estimate_i_full_!C:C,[9]successul_z_ge_estimate_i_full_!D:D)</f>
        <v>0.62671291828155518</v>
      </c>
      <c r="E25" s="78">
        <f>_xlfn.XLOOKUP(A25,[9]unsuccessul_z_ge_estimate_i_dat!C:C,[9]unsuccessul_z_ge_estimate_i_dat!D:D)</f>
        <v>0.12725433707237244</v>
      </c>
    </row>
    <row r="26" spans="1:5">
      <c r="A26" s="58">
        <v>14</v>
      </c>
      <c r="B26" s="58" t="s">
        <v>46</v>
      </c>
      <c r="C26" s="58" t="s">
        <v>44</v>
      </c>
      <c r="D26" s="78">
        <f>_xlfn.XLOOKUP(A26,[9]successul_z_ge_estimate_i_full_!C:C,[9]successul_z_ge_estimate_i_full_!D:D)</f>
        <v>0.50805985927581787</v>
      </c>
      <c r="E26" s="78">
        <f>_xlfn.XLOOKUP(A26,[9]unsuccessul_z_ge_estimate_i_dat!C:C,[9]unsuccessul_z_ge_estimate_i_dat!D:D)</f>
        <v>0.2290547788143158</v>
      </c>
    </row>
    <row r="27" spans="1:5">
      <c r="A27" s="58">
        <v>15</v>
      </c>
      <c r="B27" s="58" t="s">
        <v>46</v>
      </c>
      <c r="C27" s="58" t="s">
        <v>45</v>
      </c>
      <c r="D27" s="78">
        <f>_xlfn.XLOOKUP(A27,[9]successul_z_ge_estimate_i_full_!C:C,[9]successul_z_ge_estimate_i_full_!D:D)</f>
        <v>0.53060561418533325</v>
      </c>
      <c r="E27" s="78">
        <f>_xlfn.XLOOKUP(A27,[9]unsuccessul_z_ge_estimate_i_dat!C:C,[9]unsuccessul_z_ge_estimate_i_dat!D:D)</f>
        <v>0.15111471712589264</v>
      </c>
    </row>
    <row r="28" spans="1:5">
      <c r="D28" s="78"/>
      <c r="E28" s="78"/>
    </row>
    <row r="29" spans="1:5">
      <c r="D29" s="78"/>
      <c r="E29" s="78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49A56-0535-4713-AF95-A7CD49AB7AF3}">
  <dimension ref="A1:G65"/>
  <sheetViews>
    <sheetView showGridLines="0" workbookViewId="0">
      <selection activeCell="F3" sqref="F3"/>
    </sheetView>
  </sheetViews>
  <sheetFormatPr defaultColWidth="8.7109375" defaultRowHeight="14.45"/>
  <cols>
    <col min="1" max="1" width="8.7109375" style="24"/>
    <col min="2" max="2" width="12.28515625" style="24" bestFit="1" customWidth="1"/>
    <col min="3" max="3" width="11" style="24" bestFit="1" customWidth="1"/>
    <col min="4" max="16384" width="8.7109375" style="24"/>
  </cols>
  <sheetData>
    <row r="1" spans="1:7" ht="18.600000000000001">
      <c r="A1" s="23" t="s">
        <v>47</v>
      </c>
    </row>
    <row r="2" spans="1:7" ht="18.600000000000001">
      <c r="A2" s="23"/>
    </row>
    <row r="3" spans="1:7" ht="18.600000000000001">
      <c r="A3" s="23" t="s">
        <v>48</v>
      </c>
    </row>
    <row r="4" spans="1:7">
      <c r="A4" s="24" t="s">
        <v>49</v>
      </c>
      <c r="B4" s="24" t="s">
        <v>50</v>
      </c>
      <c r="C4" s="24" t="s">
        <v>51</v>
      </c>
      <c r="D4" s="24" t="s">
        <v>52</v>
      </c>
    </row>
    <row r="5" spans="1:7" ht="18.600000000000001">
      <c r="A5" s="24">
        <v>1995</v>
      </c>
      <c r="B5" s="24">
        <v>22.66966</v>
      </c>
      <c r="C5" s="24">
        <v>25.186910000000001</v>
      </c>
      <c r="D5" s="24">
        <v>39.549999999999997</v>
      </c>
      <c r="G5" s="23" t="s">
        <v>47</v>
      </c>
    </row>
    <row r="6" spans="1:7">
      <c r="A6" s="24">
        <v>1996</v>
      </c>
      <c r="B6" s="24">
        <v>21.372309999999999</v>
      </c>
      <c r="C6" s="24">
        <v>25.46555</v>
      </c>
      <c r="D6" s="24">
        <v>39.781350000000003</v>
      </c>
    </row>
    <row r="7" spans="1:7">
      <c r="A7" s="24">
        <v>1997</v>
      </c>
      <c r="B7" s="24">
        <v>22.28773</v>
      </c>
      <c r="C7" s="24">
        <v>25.133949999999999</v>
      </c>
      <c r="D7" s="24">
        <v>39.967930000000003</v>
      </c>
    </row>
    <row r="8" spans="1:7">
      <c r="A8" s="24">
        <v>1998</v>
      </c>
      <c r="B8" s="24">
        <v>21.942029999999999</v>
      </c>
      <c r="C8" s="24">
        <v>25.340949999999999</v>
      </c>
      <c r="D8" s="24">
        <v>39.469380000000001</v>
      </c>
    </row>
    <row r="9" spans="1:7">
      <c r="A9" s="24">
        <v>1999</v>
      </c>
      <c r="B9" s="24">
        <v>21.04982</v>
      </c>
      <c r="C9" s="24">
        <v>26.26641</v>
      </c>
      <c r="D9" s="24">
        <v>39.720089999999999</v>
      </c>
    </row>
    <row r="10" spans="1:7">
      <c r="A10" s="24">
        <v>2000</v>
      </c>
      <c r="B10" s="24">
        <v>21.14179</v>
      </c>
      <c r="C10" s="24">
        <v>26.779309999999999</v>
      </c>
      <c r="D10" s="24">
        <v>39.7042</v>
      </c>
    </row>
    <row r="11" spans="1:7">
      <c r="A11" s="24">
        <v>2001</v>
      </c>
      <c r="B11" s="24">
        <v>21.796600000000002</v>
      </c>
      <c r="C11" s="24">
        <v>26.352399999999999</v>
      </c>
      <c r="D11" s="24">
        <v>38.126930000000002</v>
      </c>
    </row>
    <row r="12" spans="1:7">
      <c r="A12" s="24">
        <v>2002</v>
      </c>
      <c r="B12" s="24">
        <v>21.825240000000001</v>
      </c>
      <c r="C12" s="24">
        <v>26.428239999999999</v>
      </c>
      <c r="D12" s="24">
        <v>37.608400000000003</v>
      </c>
    </row>
    <row r="13" spans="1:7">
      <c r="A13" s="24">
        <v>2003</v>
      </c>
      <c r="B13" s="24">
        <v>21.598469999999999</v>
      </c>
      <c r="C13" s="24">
        <v>26.711400000000001</v>
      </c>
      <c r="D13" s="24">
        <v>37.765880000000003</v>
      </c>
    </row>
    <row r="14" spans="1:7">
      <c r="A14" s="24">
        <v>2004</v>
      </c>
      <c r="B14" s="24">
        <v>21.923089999999998</v>
      </c>
      <c r="C14" s="24">
        <v>27.70299</v>
      </c>
      <c r="D14" s="24">
        <v>37.911949999999997</v>
      </c>
    </row>
    <row r="15" spans="1:7">
      <c r="A15" s="24">
        <v>2005</v>
      </c>
      <c r="B15" s="24">
        <v>23.458490000000001</v>
      </c>
      <c r="C15" s="24">
        <v>28.992709999999999</v>
      </c>
      <c r="D15" s="24">
        <v>38.412109999999998</v>
      </c>
    </row>
    <row r="16" spans="1:7">
      <c r="A16" s="24">
        <v>2006</v>
      </c>
      <c r="B16" s="24">
        <v>26.367010000000001</v>
      </c>
      <c r="C16" s="24">
        <v>29.95927</v>
      </c>
      <c r="D16" s="24">
        <v>38.672249999999998</v>
      </c>
    </row>
    <row r="17" spans="1:4">
      <c r="A17" s="24">
        <v>2007</v>
      </c>
      <c r="B17" s="24">
        <v>26.307030000000001</v>
      </c>
      <c r="C17" s="24">
        <v>29.792290000000001</v>
      </c>
      <c r="D17" s="24">
        <v>38.905909999999999</v>
      </c>
    </row>
    <row r="18" spans="1:4">
      <c r="A18" s="24">
        <v>2008</v>
      </c>
      <c r="B18" s="24">
        <v>25.477239999999998</v>
      </c>
      <c r="C18" s="24">
        <v>30.82621</v>
      </c>
      <c r="D18" s="24">
        <v>38.753570000000003</v>
      </c>
    </row>
    <row r="19" spans="1:4">
      <c r="A19" s="24">
        <v>2009</v>
      </c>
      <c r="B19" s="24">
        <v>25.09177</v>
      </c>
      <c r="C19" s="24">
        <v>28.691649999999999</v>
      </c>
      <c r="D19" s="24">
        <v>38.387880000000003</v>
      </c>
    </row>
    <row r="20" spans="1:4">
      <c r="A20" s="24">
        <v>2010</v>
      </c>
      <c r="B20" s="24">
        <v>25.303570000000001</v>
      </c>
      <c r="C20" s="24">
        <v>28.718869999999999</v>
      </c>
      <c r="D20" s="24">
        <v>38.45675</v>
      </c>
    </row>
    <row r="21" spans="1:4">
      <c r="A21" s="24">
        <v>2011</v>
      </c>
      <c r="B21" s="24">
        <v>24.785309999999999</v>
      </c>
      <c r="C21" s="24">
        <v>28.871269999999999</v>
      </c>
      <c r="D21" s="24">
        <v>38.984000000000002</v>
      </c>
    </row>
    <row r="22" spans="1:4">
      <c r="A22" s="24">
        <v>2012</v>
      </c>
      <c r="B22" s="24">
        <v>25.971050000000002</v>
      </c>
      <c r="C22" s="24">
        <v>29.297899999999998</v>
      </c>
      <c r="D22" s="24">
        <v>39.486890000000002</v>
      </c>
    </row>
    <row r="23" spans="1:4">
      <c r="A23" s="24">
        <v>2013</v>
      </c>
      <c r="B23" s="24">
        <v>25.271699999999999</v>
      </c>
      <c r="C23" s="24">
        <v>29.026319999999998</v>
      </c>
      <c r="D23" s="24">
        <v>39.85248</v>
      </c>
    </row>
    <row r="24" spans="1:4" ht="8.1" customHeight="1">
      <c r="A24" s="24">
        <v>2014</v>
      </c>
      <c r="B24" s="24">
        <v>25.900549999999999</v>
      </c>
      <c r="C24" s="24">
        <v>28.498419999999999</v>
      </c>
      <c r="D24" s="24">
        <v>39.93177</v>
      </c>
    </row>
    <row r="25" spans="1:4" ht="6.95" customHeight="1">
      <c r="A25" s="24">
        <v>2015</v>
      </c>
      <c r="B25" s="24">
        <v>26.10726</v>
      </c>
      <c r="C25" s="24">
        <v>26.912299999999998</v>
      </c>
      <c r="D25" s="24">
        <v>39.570880000000002</v>
      </c>
    </row>
    <row r="26" spans="1:4" ht="10.5" customHeight="1">
      <c r="A26" s="24">
        <v>2016</v>
      </c>
      <c r="B26" s="24">
        <v>25.610659999999999</v>
      </c>
      <c r="C26" s="24">
        <v>26.230869999999999</v>
      </c>
      <c r="D26" s="24">
        <v>39.962400000000002</v>
      </c>
    </row>
    <row r="27" spans="1:4" ht="9.9499999999999993" customHeight="1">
      <c r="A27" s="24">
        <v>2017</v>
      </c>
      <c r="B27" s="24">
        <v>26.157640000000001</v>
      </c>
      <c r="C27" s="24">
        <v>26.684850000000001</v>
      </c>
      <c r="D27" s="24">
        <v>39.557740000000003</v>
      </c>
    </row>
    <row r="28" spans="1:4" ht="6.6" customHeight="1">
      <c r="A28" s="24">
        <v>2018</v>
      </c>
      <c r="B28" s="24">
        <v>26.602429999999998</v>
      </c>
      <c r="C28" s="24">
        <v>28.122810000000001</v>
      </c>
      <c r="D28" s="24">
        <v>39.673630000000003</v>
      </c>
    </row>
    <row r="29" spans="1:4" ht="11.1" customHeight="1">
      <c r="A29" s="24">
        <v>2019</v>
      </c>
      <c r="B29" s="24">
        <v>25.776499999999999</v>
      </c>
      <c r="C29" s="24">
        <v>28.360610000000001</v>
      </c>
      <c r="D29" s="24">
        <v>39.594729999999998</v>
      </c>
    </row>
    <row r="30" spans="1:4" ht="9.6" customHeight="1">
      <c r="A30" s="24">
        <v>2020</v>
      </c>
      <c r="B30" s="24">
        <v>26.326180000000001</v>
      </c>
      <c r="C30" s="24">
        <v>27.11157</v>
      </c>
      <c r="D30" s="24">
        <v>39.470039999999997</v>
      </c>
    </row>
    <row r="31" spans="1:4" ht="8.1" customHeight="1">
      <c r="A31" s="24">
        <v>2021</v>
      </c>
      <c r="B31" s="24">
        <v>25.75066</v>
      </c>
      <c r="C31" s="24">
        <v>28.234290000000001</v>
      </c>
      <c r="D31" s="24">
        <v>39.773719999999997</v>
      </c>
    </row>
    <row r="32" spans="1:4" ht="8.4499999999999993" customHeight="1">
      <c r="A32" s="24">
        <v>2022</v>
      </c>
      <c r="B32" s="24">
        <v>25.991119999999999</v>
      </c>
      <c r="C32" s="24">
        <v>29.766770000000001</v>
      </c>
      <c r="D32" s="24">
        <v>39.679699999999997</v>
      </c>
    </row>
    <row r="33" spans="1:4" ht="9" customHeight="1"/>
    <row r="36" spans="1:4" ht="15.6">
      <c r="A36" s="25" t="s">
        <v>53</v>
      </c>
    </row>
    <row r="37" spans="1:4">
      <c r="A37" s="24" t="s">
        <v>49</v>
      </c>
      <c r="B37" s="24" t="s">
        <v>50</v>
      </c>
      <c r="C37" s="24" t="s">
        <v>51</v>
      </c>
      <c r="D37" s="24" t="s">
        <v>52</v>
      </c>
    </row>
    <row r="38" spans="1:4">
      <c r="A38" s="24">
        <v>1995</v>
      </c>
      <c r="B38" s="24">
        <v>12.74126</v>
      </c>
      <c r="C38" s="24">
        <v>13.696249999999999</v>
      </c>
      <c r="D38" s="24">
        <v>24.079830000000001</v>
      </c>
    </row>
    <row r="39" spans="1:4">
      <c r="A39" s="24">
        <v>1996</v>
      </c>
      <c r="B39" s="24">
        <v>12.382250000000001</v>
      </c>
      <c r="C39" s="24">
        <v>13.5593</v>
      </c>
      <c r="D39" s="24">
        <v>24.29936</v>
      </c>
    </row>
    <row r="40" spans="1:4">
      <c r="A40" s="24">
        <v>1997</v>
      </c>
      <c r="B40" s="24">
        <v>12.286530000000001</v>
      </c>
      <c r="C40" s="24">
        <v>13.56658</v>
      </c>
      <c r="D40" s="24">
        <v>24.527450000000002</v>
      </c>
    </row>
    <row r="41" spans="1:4">
      <c r="A41" s="24">
        <v>1998</v>
      </c>
      <c r="B41" s="24">
        <v>12.019450000000001</v>
      </c>
      <c r="C41" s="24">
        <v>14.14179</v>
      </c>
      <c r="D41" s="24">
        <v>24.599900000000002</v>
      </c>
    </row>
    <row r="42" spans="1:4">
      <c r="A42" s="24">
        <v>1999</v>
      </c>
      <c r="B42" s="24">
        <v>11.74574</v>
      </c>
      <c r="C42" s="24">
        <v>14.68844</v>
      </c>
      <c r="D42" s="24">
        <v>24.87595</v>
      </c>
    </row>
    <row r="43" spans="1:4">
      <c r="A43" s="24">
        <v>2000</v>
      </c>
      <c r="B43" s="24">
        <v>11.515650000000001</v>
      </c>
      <c r="C43" s="24">
        <v>14.66859</v>
      </c>
      <c r="D43" s="24">
        <v>24.951309999999999</v>
      </c>
    </row>
    <row r="44" spans="1:4">
      <c r="A44" s="24">
        <v>2001</v>
      </c>
      <c r="B44" s="24">
        <v>10.98292</v>
      </c>
      <c r="C44" s="24">
        <v>14.70262</v>
      </c>
      <c r="D44" s="24">
        <v>24.205200000000001</v>
      </c>
    </row>
    <row r="45" spans="1:4">
      <c r="A45" s="24">
        <v>2002</v>
      </c>
      <c r="B45" s="24">
        <v>11.0967</v>
      </c>
      <c r="C45" s="24">
        <v>14.799720000000001</v>
      </c>
      <c r="D45" s="24">
        <v>23.731950000000001</v>
      </c>
    </row>
    <row r="46" spans="1:4">
      <c r="A46" s="24">
        <v>2003</v>
      </c>
      <c r="B46" s="24">
        <v>11.303900000000001</v>
      </c>
      <c r="C46" s="24">
        <v>15.119289999999999</v>
      </c>
      <c r="D46" s="24">
        <v>23.662240000000001</v>
      </c>
    </row>
    <row r="47" spans="1:4">
      <c r="A47" s="24">
        <v>2004</v>
      </c>
      <c r="B47" s="24">
        <v>11.84315</v>
      </c>
      <c r="C47" s="24">
        <v>15.09174</v>
      </c>
      <c r="D47" s="24">
        <v>23.771450000000002</v>
      </c>
    </row>
    <row r="48" spans="1:4">
      <c r="A48" s="24">
        <v>2005</v>
      </c>
      <c r="B48" s="24">
        <v>12.098789999999999</v>
      </c>
      <c r="C48" s="24">
        <v>15.78448</v>
      </c>
      <c r="D48" s="24">
        <v>24.292090000000002</v>
      </c>
    </row>
    <row r="49" spans="1:4">
      <c r="A49" s="24">
        <v>2006</v>
      </c>
      <c r="B49" s="24">
        <v>12.526020000000001</v>
      </c>
      <c r="C49" s="24">
        <v>16.52506</v>
      </c>
      <c r="D49" s="24">
        <v>24.478819999999999</v>
      </c>
    </row>
    <row r="50" spans="1:4">
      <c r="A50" s="24">
        <v>2007</v>
      </c>
      <c r="B50" s="24">
        <v>13.18032</v>
      </c>
      <c r="C50" s="24">
        <v>16.653079999999999</v>
      </c>
      <c r="D50" s="24">
        <v>24.78829</v>
      </c>
    </row>
    <row r="51" spans="1:4">
      <c r="A51" s="24">
        <v>2008</v>
      </c>
      <c r="B51" s="24">
        <v>13.10474</v>
      </c>
      <c r="C51" s="24">
        <v>17.289010000000001</v>
      </c>
      <c r="D51" s="24">
        <v>24.150690000000001</v>
      </c>
    </row>
    <row r="52" spans="1:4">
      <c r="A52" s="24">
        <v>2009</v>
      </c>
      <c r="B52" s="24">
        <v>12.83686</v>
      </c>
      <c r="C52" s="24">
        <v>16.156749999999999</v>
      </c>
      <c r="D52" s="24">
        <v>23.219200000000001</v>
      </c>
    </row>
    <row r="53" spans="1:4">
      <c r="A53" s="24">
        <v>2010</v>
      </c>
      <c r="B53" s="24">
        <v>13.009040000000001</v>
      </c>
      <c r="C53" s="24">
        <v>15.82635</v>
      </c>
      <c r="D53" s="24">
        <v>23.200410000000002</v>
      </c>
    </row>
    <row r="54" spans="1:4">
      <c r="A54" s="24">
        <v>2011</v>
      </c>
      <c r="B54" s="24">
        <v>13.13077</v>
      </c>
      <c r="C54" s="24">
        <v>16.26397</v>
      </c>
      <c r="D54" s="24">
        <v>23.64406</v>
      </c>
    </row>
    <row r="55" spans="1:4">
      <c r="A55" s="24">
        <v>2012</v>
      </c>
      <c r="B55" s="24">
        <v>13.58949</v>
      </c>
      <c r="C55" s="24">
        <v>16.5061</v>
      </c>
      <c r="D55" s="24">
        <v>24.07282</v>
      </c>
    </row>
    <row r="56" spans="1:4">
      <c r="A56" s="24">
        <v>2013</v>
      </c>
      <c r="B56" s="24">
        <v>13.716139999999999</v>
      </c>
      <c r="C56" s="24">
        <v>16.528120000000001</v>
      </c>
      <c r="D56" s="24">
        <v>24.324169999999999</v>
      </c>
    </row>
    <row r="57" spans="1:4">
      <c r="A57" s="24">
        <v>2014</v>
      </c>
      <c r="B57" s="24">
        <v>13.777419999999999</v>
      </c>
      <c r="C57" s="24">
        <v>16.432680000000001</v>
      </c>
      <c r="D57" s="24">
        <v>24.68177</v>
      </c>
    </row>
    <row r="58" spans="1:4">
      <c r="A58" s="24">
        <v>2015</v>
      </c>
      <c r="B58" s="24">
        <v>13.77904</v>
      </c>
      <c r="C58" s="24">
        <v>16.27984</v>
      </c>
      <c r="D58" s="24">
        <v>24.32761</v>
      </c>
    </row>
    <row r="59" spans="1:4">
      <c r="A59" s="24">
        <v>2016</v>
      </c>
      <c r="B59" s="24">
        <v>13.56629</v>
      </c>
      <c r="C59" s="24">
        <v>15.951650000000001</v>
      </c>
      <c r="D59" s="24">
        <v>24.795680000000001</v>
      </c>
    </row>
    <row r="60" spans="1:4">
      <c r="A60" s="24">
        <v>2017</v>
      </c>
      <c r="B60" s="24">
        <v>13.9876</v>
      </c>
      <c r="C60" s="24">
        <v>16.059480000000001</v>
      </c>
      <c r="D60" s="24">
        <v>24.628270000000001</v>
      </c>
    </row>
    <row r="61" spans="1:4">
      <c r="A61" s="24">
        <v>2018</v>
      </c>
      <c r="B61" s="24">
        <v>14.294409999999999</v>
      </c>
      <c r="C61" s="24">
        <v>16.515239999999999</v>
      </c>
      <c r="D61" s="24">
        <v>24.693069999999999</v>
      </c>
    </row>
    <row r="62" spans="1:4">
      <c r="A62" s="24">
        <v>2019</v>
      </c>
      <c r="B62" s="24">
        <v>14.123939999999999</v>
      </c>
      <c r="C62" s="24">
        <v>16.617899999999999</v>
      </c>
      <c r="D62" s="24">
        <v>24.613769999999999</v>
      </c>
    </row>
    <row r="63" spans="1:4">
      <c r="A63" s="24">
        <v>2020</v>
      </c>
      <c r="B63" s="24">
        <v>13.62842</v>
      </c>
      <c r="C63" s="24">
        <v>16.21902</v>
      </c>
      <c r="D63" s="24">
        <v>24.43027</v>
      </c>
    </row>
    <row r="64" spans="1:4">
      <c r="A64" s="24">
        <v>2021</v>
      </c>
      <c r="B64" s="24">
        <v>13.936769999999999</v>
      </c>
      <c r="C64" s="24">
        <v>16.23442</v>
      </c>
      <c r="D64" s="24">
        <v>25.19773</v>
      </c>
    </row>
    <row r="65" spans="1:4">
      <c r="A65" s="24">
        <v>2022</v>
      </c>
      <c r="B65" s="24">
        <v>13.4992</v>
      </c>
      <c r="C65" s="24">
        <v>16.125869999999999</v>
      </c>
      <c r="D65" s="24">
        <v>24.821750000000002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11046-62A3-4D9C-8533-E5EA1B00A337}">
  <dimension ref="A2:W82"/>
  <sheetViews>
    <sheetView topLeftCell="A9" zoomScale="70" zoomScaleNormal="70" workbookViewId="0">
      <selection activeCell="C80" sqref="C80:S82"/>
    </sheetView>
  </sheetViews>
  <sheetFormatPr defaultColWidth="9.140625" defaultRowHeight="12.6"/>
  <cols>
    <col min="1" max="1" width="9.140625" style="27"/>
    <col min="2" max="2" width="13.140625" style="27" customWidth="1"/>
    <col min="3" max="4" width="11.85546875" style="27" customWidth="1"/>
    <col min="5" max="5" width="13.140625" style="27" customWidth="1"/>
    <col min="6" max="16" width="9.140625" style="27"/>
    <col min="17" max="17" width="8.7109375" style="27" customWidth="1"/>
    <col min="18" max="16384" width="9.140625" style="27"/>
  </cols>
  <sheetData>
    <row r="2" spans="1:23" ht="15.6">
      <c r="A2" s="26" t="s">
        <v>54</v>
      </c>
    </row>
    <row r="4" spans="1:23" ht="12.95">
      <c r="A4" s="83" t="s">
        <v>55</v>
      </c>
      <c r="B4" s="84"/>
      <c r="C4" s="84"/>
      <c r="D4" s="84"/>
      <c r="E4" s="85"/>
      <c r="G4" s="83" t="s">
        <v>56</v>
      </c>
      <c r="H4" s="84"/>
      <c r="I4" s="84"/>
      <c r="J4" s="84"/>
      <c r="K4" s="85"/>
      <c r="M4" s="83" t="s">
        <v>57</v>
      </c>
      <c r="N4" s="84"/>
      <c r="O4" s="84"/>
      <c r="P4" s="84"/>
      <c r="Q4" s="85"/>
      <c r="S4" s="83" t="s">
        <v>58</v>
      </c>
      <c r="T4" s="84"/>
      <c r="U4" s="84"/>
      <c r="V4" s="84"/>
      <c r="W4" s="85"/>
    </row>
    <row r="5" spans="1:23" s="28" customFormat="1" ht="50.1">
      <c r="A5" s="28" t="s">
        <v>49</v>
      </c>
      <c r="B5" s="28" t="s">
        <v>59</v>
      </c>
      <c r="C5" s="28" t="s">
        <v>60</v>
      </c>
      <c r="D5" s="28" t="s">
        <v>61</v>
      </c>
      <c r="E5" s="28" t="s">
        <v>62</v>
      </c>
      <c r="G5" s="28" t="s">
        <v>49</v>
      </c>
      <c r="H5" s="28" t="s">
        <v>59</v>
      </c>
      <c r="I5" s="28" t="s">
        <v>60</v>
      </c>
      <c r="J5" s="28" t="s">
        <v>61</v>
      </c>
      <c r="K5" s="28" t="s">
        <v>62</v>
      </c>
      <c r="M5" s="28" t="s">
        <v>49</v>
      </c>
      <c r="N5" s="28" t="s">
        <v>59</v>
      </c>
      <c r="O5" s="28" t="s">
        <v>60</v>
      </c>
      <c r="P5" s="28" t="s">
        <v>61</v>
      </c>
      <c r="Q5" s="28" t="s">
        <v>62</v>
      </c>
      <c r="S5" s="28" t="s">
        <v>49</v>
      </c>
      <c r="T5" s="28" t="s">
        <v>59</v>
      </c>
      <c r="U5" s="28" t="s">
        <v>60</v>
      </c>
      <c r="V5" s="28" t="s">
        <v>61</v>
      </c>
      <c r="W5" s="28" t="s">
        <v>62</v>
      </c>
    </row>
    <row r="6" spans="1:23">
      <c r="A6" s="29">
        <v>1995</v>
      </c>
      <c r="B6" s="30">
        <v>8.6625986623226243</v>
      </c>
      <c r="C6" s="30">
        <v>7.5591494996443309</v>
      </c>
      <c r="D6" s="30">
        <v>10.650719770660562</v>
      </c>
      <c r="E6" s="30">
        <v>8.7082789098152578</v>
      </c>
      <c r="F6" s="30"/>
      <c r="G6" s="29">
        <v>1995</v>
      </c>
      <c r="H6" s="30"/>
      <c r="I6" s="30">
        <v>9.8109752941908077</v>
      </c>
      <c r="J6" s="30">
        <v>8.5806396253937899E-3</v>
      </c>
      <c r="K6" s="30">
        <v>16.042139591148239</v>
      </c>
      <c r="L6" s="30"/>
      <c r="M6" s="29">
        <v>1995</v>
      </c>
      <c r="N6" s="30">
        <v>3.4913197840807948</v>
      </c>
      <c r="O6" s="30">
        <v>2.9819792488846915</v>
      </c>
      <c r="P6" s="30">
        <v>0.29834448286778964</v>
      </c>
      <c r="Q6" s="30">
        <v>0.27541111254172196</v>
      </c>
      <c r="R6" s="30"/>
      <c r="S6" s="29">
        <v>1995</v>
      </c>
      <c r="T6" s="30"/>
      <c r="U6" s="30"/>
      <c r="V6" s="30">
        <v>2.4382751485333052</v>
      </c>
      <c r="W6" s="30">
        <v>0.93091733819540445</v>
      </c>
    </row>
    <row r="7" spans="1:23">
      <c r="A7" s="29">
        <v>1996</v>
      </c>
      <c r="B7" s="30">
        <v>8.5885853150673892</v>
      </c>
      <c r="C7" s="30">
        <v>7.6032580038494073</v>
      </c>
      <c r="D7" s="30">
        <v>10.939345530586381</v>
      </c>
      <c r="E7" s="30">
        <v>8.5670401683752093</v>
      </c>
      <c r="F7" s="30"/>
      <c r="G7" s="29">
        <v>1996</v>
      </c>
      <c r="H7" s="30"/>
      <c r="I7" s="30">
        <v>10.908920529605046</v>
      </c>
      <c r="J7" s="30">
        <v>9.8549137695045155E-3</v>
      </c>
      <c r="K7" s="30">
        <v>19.632624366698312</v>
      </c>
      <c r="L7" s="30"/>
      <c r="M7" s="29">
        <v>1996</v>
      </c>
      <c r="N7" s="30">
        <v>2.6352916180144184</v>
      </c>
      <c r="O7" s="30">
        <v>2.4469899085395701</v>
      </c>
      <c r="P7" s="30">
        <v>0.21305927305662564</v>
      </c>
      <c r="Q7" s="30">
        <v>0.31643594055313645</v>
      </c>
      <c r="R7" s="30"/>
      <c r="S7" s="29">
        <v>1996</v>
      </c>
      <c r="T7" s="30"/>
      <c r="U7" s="30"/>
      <c r="V7" s="30">
        <v>2.2039778861244241</v>
      </c>
      <c r="W7" s="30">
        <v>0.54422712272665275</v>
      </c>
    </row>
    <row r="8" spans="1:23">
      <c r="A8" s="29">
        <v>1997</v>
      </c>
      <c r="B8" s="30">
        <v>8.1953840149488641</v>
      </c>
      <c r="C8" s="30">
        <v>7.3204685201877284</v>
      </c>
      <c r="D8" s="30">
        <v>10.814553525869645</v>
      </c>
      <c r="E8" s="30">
        <v>8.4816949761218456</v>
      </c>
      <c r="F8" s="30"/>
      <c r="G8" s="29">
        <v>1997</v>
      </c>
      <c r="H8" s="30"/>
      <c r="I8" s="30">
        <v>13.922371454350028</v>
      </c>
      <c r="J8" s="30">
        <v>0.13334498766583144</v>
      </c>
      <c r="K8" s="30">
        <v>17.72507800229835</v>
      </c>
      <c r="L8" s="30"/>
      <c r="M8" s="29">
        <v>1997</v>
      </c>
      <c r="N8" s="30">
        <v>2.5505769793630368</v>
      </c>
      <c r="O8" s="30">
        <v>2.3245422959172206</v>
      </c>
      <c r="P8" s="30">
        <v>5.5660461614397798</v>
      </c>
      <c r="Q8" s="30">
        <v>0.30781065465311624</v>
      </c>
      <c r="R8" s="30"/>
      <c r="S8" s="29">
        <v>1997</v>
      </c>
      <c r="T8" s="30"/>
      <c r="U8" s="30"/>
      <c r="V8" s="30">
        <v>1.4379040078280618</v>
      </c>
      <c r="W8" s="30">
        <v>0.53153634931063531</v>
      </c>
    </row>
    <row r="9" spans="1:23">
      <c r="A9" s="29">
        <v>1998</v>
      </c>
      <c r="B9" s="30">
        <v>8.2219253432140551</v>
      </c>
      <c r="C9" s="30">
        <v>7.2454437721283931</v>
      </c>
      <c r="D9" s="30">
        <v>10.728051629394018</v>
      </c>
      <c r="E9" s="30">
        <v>8.8054527948709502</v>
      </c>
      <c r="F9" s="30"/>
      <c r="G9" s="29">
        <v>1998</v>
      </c>
      <c r="H9" s="30">
        <v>0.89530729198709291</v>
      </c>
      <c r="I9" s="30">
        <v>8.171937835132594</v>
      </c>
      <c r="J9" s="30">
        <v>1.7978290366350069E-2</v>
      </c>
      <c r="K9" s="30">
        <v>14.614807482877815</v>
      </c>
      <c r="L9" s="30"/>
      <c r="M9" s="29">
        <v>1998</v>
      </c>
      <c r="N9" s="30">
        <v>2.1334898269514468</v>
      </c>
      <c r="O9" s="30">
        <v>2.3810829997447831</v>
      </c>
      <c r="P9" s="30">
        <v>6.1542425754084613</v>
      </c>
      <c r="Q9" s="30">
        <v>0.27040787411599981</v>
      </c>
      <c r="R9" s="30"/>
      <c r="S9" s="29">
        <v>1998</v>
      </c>
      <c r="T9" s="30"/>
      <c r="U9" s="30"/>
      <c r="V9" s="30">
        <v>1.4137689159635494</v>
      </c>
      <c r="W9" s="30">
        <v>0.65013601831845613</v>
      </c>
    </row>
    <row r="10" spans="1:23">
      <c r="A10" s="29">
        <v>1999</v>
      </c>
      <c r="B10" s="30">
        <v>8.074005962930741</v>
      </c>
      <c r="C10" s="30">
        <v>7.0677093962307183</v>
      </c>
      <c r="D10" s="30">
        <v>10.878534199235354</v>
      </c>
      <c r="E10" s="30">
        <v>8.8442547022616065</v>
      </c>
      <c r="F10" s="30"/>
      <c r="G10" s="29">
        <v>1999</v>
      </c>
      <c r="H10" s="30">
        <v>0.81468955575783109</v>
      </c>
      <c r="I10" s="30">
        <v>8.6664828128016715</v>
      </c>
      <c r="J10" s="30">
        <v>1.0114052492661771E-3</v>
      </c>
      <c r="K10" s="30">
        <v>17.809115905421709</v>
      </c>
      <c r="L10" s="30"/>
      <c r="M10" s="29">
        <v>1999</v>
      </c>
      <c r="N10" s="30">
        <v>2.3064641249594717</v>
      </c>
      <c r="O10" s="30">
        <v>2.5577125911069061</v>
      </c>
      <c r="P10" s="30">
        <v>5.5271554665437934</v>
      </c>
      <c r="Q10" s="30">
        <v>0.35475780999401246</v>
      </c>
      <c r="R10" s="30"/>
      <c r="S10" s="29">
        <v>1999</v>
      </c>
      <c r="T10" s="30"/>
      <c r="U10" s="30"/>
      <c r="V10" s="30">
        <v>1.4229582454751755</v>
      </c>
      <c r="W10" s="30">
        <v>0.56668491062106852</v>
      </c>
    </row>
    <row r="11" spans="1:23">
      <c r="A11" s="29">
        <v>2000</v>
      </c>
      <c r="B11" s="30">
        <v>9.3193956842442276</v>
      </c>
      <c r="C11" s="30">
        <v>7.116886873931878</v>
      </c>
      <c r="D11" s="30">
        <v>10.878774637506107</v>
      </c>
      <c r="E11" s="30">
        <v>9.2588217925349632</v>
      </c>
      <c r="F11" s="30"/>
      <c r="G11" s="29">
        <v>2000</v>
      </c>
      <c r="H11" s="30">
        <v>2.01794120563937</v>
      </c>
      <c r="I11" s="30">
        <v>9.3141064981931478</v>
      </c>
      <c r="J11" s="30">
        <v>0.27995590742846582</v>
      </c>
      <c r="K11" s="30">
        <v>21.350070966482939</v>
      </c>
      <c r="L11" s="30"/>
      <c r="M11" s="29">
        <v>2000</v>
      </c>
      <c r="N11" s="30">
        <v>4.4006644054856272</v>
      </c>
      <c r="O11" s="30">
        <v>2.8008131188150744</v>
      </c>
      <c r="P11" s="30">
        <v>5.6481391950343234</v>
      </c>
      <c r="Q11" s="30">
        <v>0.24450181095554199</v>
      </c>
      <c r="R11" s="30"/>
      <c r="S11" s="29">
        <v>2000</v>
      </c>
      <c r="T11" s="30"/>
      <c r="U11" s="30"/>
      <c r="V11" s="30">
        <v>1.246721834816648</v>
      </c>
      <c r="W11" s="30">
        <v>0.5261317473817323</v>
      </c>
    </row>
    <row r="12" spans="1:23">
      <c r="A12" s="29">
        <v>2001</v>
      </c>
      <c r="B12" s="30">
        <v>8.4098999131784691</v>
      </c>
      <c r="C12" s="30">
        <v>7.1011209932935815</v>
      </c>
      <c r="D12" s="30">
        <v>10.850203283108128</v>
      </c>
      <c r="E12" s="30">
        <v>9.8692982335369646</v>
      </c>
      <c r="F12" s="30"/>
      <c r="G12" s="29">
        <v>2001</v>
      </c>
      <c r="H12" s="30">
        <v>1.5540413867389282</v>
      </c>
      <c r="I12" s="30">
        <v>8.5927565177335588</v>
      </c>
      <c r="J12" s="30">
        <v>2.4195658458287985</v>
      </c>
      <c r="K12" s="30">
        <v>20.645847851569599</v>
      </c>
      <c r="L12" s="30"/>
      <c r="M12" s="29">
        <v>2001</v>
      </c>
      <c r="N12" s="30">
        <v>3.5262980118393639</v>
      </c>
      <c r="O12" s="30">
        <v>9.0639552302676289</v>
      </c>
      <c r="P12" s="30">
        <v>5.4869149816077032</v>
      </c>
      <c r="Q12" s="30">
        <v>0.12464511635948801</v>
      </c>
      <c r="R12" s="30"/>
      <c r="S12" s="29">
        <v>2001</v>
      </c>
      <c r="T12" s="30"/>
      <c r="U12" s="30"/>
      <c r="V12" s="30">
        <v>1.0396506500388927</v>
      </c>
      <c r="W12" s="30">
        <v>0.48766096291337568</v>
      </c>
    </row>
    <row r="13" spans="1:23">
      <c r="A13" s="29">
        <v>2002</v>
      </c>
      <c r="B13" s="30">
        <v>8.8171330208302905</v>
      </c>
      <c r="C13" s="30">
        <v>6.993654920521104</v>
      </c>
      <c r="D13" s="30">
        <v>10.905387444002001</v>
      </c>
      <c r="E13" s="30">
        <v>9.4521785308690962</v>
      </c>
      <c r="F13" s="30"/>
      <c r="G13" s="29">
        <v>2002</v>
      </c>
      <c r="H13" s="30">
        <v>1.7125377475588792</v>
      </c>
      <c r="I13" s="30">
        <v>8.6381675867036645</v>
      </c>
      <c r="J13" s="30">
        <v>1.6611010001988791</v>
      </c>
      <c r="K13" s="30">
        <v>21.285456687318785</v>
      </c>
      <c r="L13" s="30"/>
      <c r="M13" s="29">
        <v>2002</v>
      </c>
      <c r="N13" s="30">
        <v>3.7567755773009517</v>
      </c>
      <c r="O13" s="30">
        <v>7.1542314935918023</v>
      </c>
      <c r="P13" s="30">
        <v>4.8962214961995798</v>
      </c>
      <c r="Q13" s="30">
        <v>0.12208942035556208</v>
      </c>
      <c r="R13" s="30"/>
      <c r="S13" s="29">
        <v>2002</v>
      </c>
      <c r="T13" s="30"/>
      <c r="U13" s="30"/>
      <c r="V13" s="30">
        <v>0.9877873873767119</v>
      </c>
      <c r="W13" s="30">
        <v>0.49841494162726807</v>
      </c>
    </row>
    <row r="14" spans="1:23">
      <c r="A14" s="29">
        <v>2003</v>
      </c>
      <c r="B14" s="30">
        <v>9.1330014804731778</v>
      </c>
      <c r="C14" s="30">
        <v>6.9653645935258561</v>
      </c>
      <c r="D14" s="30">
        <v>11.025589867080983</v>
      </c>
      <c r="E14" s="30">
        <v>8.7006519218006595</v>
      </c>
      <c r="F14" s="30"/>
      <c r="G14" s="29">
        <v>2003</v>
      </c>
      <c r="H14" s="30">
        <v>2.4384334388289992</v>
      </c>
      <c r="I14" s="30">
        <v>9.517101974272542</v>
      </c>
      <c r="J14" s="30">
        <v>1.5873904107450356</v>
      </c>
      <c r="K14" s="30">
        <v>21.332291373288019</v>
      </c>
      <c r="L14" s="30"/>
      <c r="M14" s="29">
        <v>2003</v>
      </c>
      <c r="N14" s="30">
        <v>3.3325370305425066</v>
      </c>
      <c r="O14" s="30">
        <v>6.4838399785686693</v>
      </c>
      <c r="P14" s="30">
        <v>4.9882193531312522</v>
      </c>
      <c r="Q14" s="30">
        <v>0.13486886734197312</v>
      </c>
      <c r="R14" s="30"/>
      <c r="S14" s="29">
        <v>2003</v>
      </c>
      <c r="T14" s="30">
        <v>0.22188007209196398</v>
      </c>
      <c r="U14" s="30">
        <v>1.8329517643187763E-2</v>
      </c>
      <c r="V14" s="30">
        <v>0.92582000385473651</v>
      </c>
      <c r="W14" s="30">
        <v>0.50967657604015548</v>
      </c>
    </row>
    <row r="15" spans="1:23">
      <c r="A15" s="29">
        <v>2004</v>
      </c>
      <c r="B15" s="30">
        <v>9.4656211016777583</v>
      </c>
      <c r="C15" s="30">
        <v>7.4847205540298729</v>
      </c>
      <c r="D15" s="30">
        <v>11.878182876783262</v>
      </c>
      <c r="E15" s="30">
        <v>8.5010939598636934</v>
      </c>
      <c r="F15" s="30"/>
      <c r="G15" s="29">
        <v>2004</v>
      </c>
      <c r="H15" s="30">
        <v>2.3406113329063132</v>
      </c>
      <c r="I15" s="30">
        <v>10.425035199742235</v>
      </c>
      <c r="J15" s="30">
        <v>1.8721045177919957</v>
      </c>
      <c r="K15" s="30">
        <v>27.987515175422256</v>
      </c>
      <c r="L15" s="30"/>
      <c r="M15" s="29">
        <v>2004</v>
      </c>
      <c r="N15" s="30">
        <v>4.0999324138224766</v>
      </c>
      <c r="O15" s="30">
        <v>6.2537146046924548</v>
      </c>
      <c r="P15" s="30">
        <v>3.8512311830585428</v>
      </c>
      <c r="Q15" s="30">
        <v>0.61388696612051019</v>
      </c>
      <c r="R15" s="30"/>
      <c r="S15" s="29">
        <v>2004</v>
      </c>
      <c r="T15" s="30">
        <v>0.23466123702435243</v>
      </c>
      <c r="U15" s="30">
        <v>0</v>
      </c>
      <c r="V15" s="30">
        <v>0.91810038419481699</v>
      </c>
      <c r="W15" s="30">
        <v>0.51365049763986348</v>
      </c>
    </row>
    <row r="16" spans="1:23">
      <c r="A16" s="29">
        <v>2005</v>
      </c>
      <c r="B16" s="30">
        <v>9.5695855384386483</v>
      </c>
      <c r="C16" s="30">
        <v>7.6143533965439998</v>
      </c>
      <c r="D16" s="30">
        <v>12.779827160832484</v>
      </c>
      <c r="E16" s="30">
        <v>8.7199579005167784</v>
      </c>
      <c r="F16" s="30"/>
      <c r="G16" s="29">
        <v>2005</v>
      </c>
      <c r="H16" s="30">
        <v>10.541222909696561</v>
      </c>
      <c r="I16" s="30">
        <v>11.602204871193763</v>
      </c>
      <c r="J16" s="30">
        <v>1.9096667365587914</v>
      </c>
      <c r="K16" s="30">
        <v>26.99248755146251</v>
      </c>
      <c r="L16" s="30"/>
      <c r="M16" s="29">
        <v>2005</v>
      </c>
      <c r="N16" s="30">
        <v>3.8889869749028851</v>
      </c>
      <c r="O16" s="30">
        <v>4.4782664318068024</v>
      </c>
      <c r="P16" s="30">
        <v>6.313642851404591</v>
      </c>
      <c r="Q16" s="30">
        <v>1.4153884652795128</v>
      </c>
      <c r="R16" s="30"/>
      <c r="S16" s="29">
        <v>2005</v>
      </c>
      <c r="T16" s="30">
        <v>0.23444628386845479</v>
      </c>
      <c r="U16" s="30">
        <v>0</v>
      </c>
      <c r="V16" s="30">
        <v>0.88505864779478627</v>
      </c>
      <c r="W16" s="30">
        <v>0.52550050463256603</v>
      </c>
    </row>
    <row r="17" spans="1:23">
      <c r="A17" s="29">
        <v>2006</v>
      </c>
      <c r="B17" s="30">
        <v>9.8624030482055876</v>
      </c>
      <c r="C17" s="30">
        <v>8.1621487213571502</v>
      </c>
      <c r="D17" s="30">
        <v>12.859927458779831</v>
      </c>
      <c r="E17" s="30">
        <v>9.1917451938246284</v>
      </c>
      <c r="F17" s="30"/>
      <c r="G17" s="29">
        <v>2006</v>
      </c>
      <c r="H17" s="30">
        <v>7.967388350902203</v>
      </c>
      <c r="I17" s="30">
        <v>12.813137730232871</v>
      </c>
      <c r="J17" s="30">
        <v>2.4108302028038913</v>
      </c>
      <c r="K17" s="30">
        <v>27.772746721411689</v>
      </c>
      <c r="L17" s="30"/>
      <c r="M17" s="29">
        <v>2006</v>
      </c>
      <c r="N17" s="30">
        <v>6.955156603507981</v>
      </c>
      <c r="O17" s="30">
        <v>4.3488517474861395</v>
      </c>
      <c r="P17" s="30">
        <v>5.3033484325203553</v>
      </c>
      <c r="Q17" s="30">
        <v>0.76364335790896698</v>
      </c>
      <c r="R17" s="30"/>
      <c r="S17" s="29">
        <v>2006</v>
      </c>
      <c r="T17" s="30">
        <v>0.23725018294107059</v>
      </c>
      <c r="U17" s="30">
        <v>0</v>
      </c>
      <c r="V17" s="30">
        <v>0.86741897452967953</v>
      </c>
      <c r="W17" s="30">
        <v>0.74294504800411154</v>
      </c>
    </row>
    <row r="18" spans="1:23">
      <c r="A18" s="29">
        <v>2007</v>
      </c>
      <c r="B18" s="30">
        <v>10.263595343315593</v>
      </c>
      <c r="C18" s="30">
        <v>8.5408281108309652</v>
      </c>
      <c r="D18" s="30">
        <v>13.435024473483296</v>
      </c>
      <c r="E18" s="30">
        <v>8.713470009053248</v>
      </c>
      <c r="F18" s="30"/>
      <c r="G18" s="29">
        <v>2007</v>
      </c>
      <c r="H18" s="30">
        <v>6.7210464138673629</v>
      </c>
      <c r="I18" s="30">
        <v>10.407692040133188</v>
      </c>
      <c r="J18" s="30">
        <v>1.6693597874720925</v>
      </c>
      <c r="K18" s="30">
        <v>27.004880566236459</v>
      </c>
      <c r="L18" s="30"/>
      <c r="M18" s="29">
        <v>2007</v>
      </c>
      <c r="N18" s="30">
        <v>9.9220832041654443</v>
      </c>
      <c r="O18" s="30">
        <v>4.6496906922315384</v>
      </c>
      <c r="P18" s="30">
        <v>6.6501550044273321</v>
      </c>
      <c r="Q18" s="30">
        <v>0.45112950644691896</v>
      </c>
      <c r="R18" s="30"/>
      <c r="S18" s="29">
        <v>2007</v>
      </c>
      <c r="T18" s="30">
        <v>0.24040419959425111</v>
      </c>
      <c r="U18" s="30">
        <v>3.7922408072834847E-2</v>
      </c>
      <c r="V18" s="30">
        <v>0.91659418315412811</v>
      </c>
      <c r="W18" s="30">
        <v>0.77792293103858767</v>
      </c>
    </row>
    <row r="19" spans="1:23">
      <c r="A19" s="29">
        <v>2008</v>
      </c>
      <c r="B19" s="30">
        <v>10.430785277302693</v>
      </c>
      <c r="C19" s="30">
        <v>8.3294971666929598</v>
      </c>
      <c r="D19" s="30">
        <v>12.747239441181884</v>
      </c>
      <c r="E19" s="30">
        <v>10.047179843602862</v>
      </c>
      <c r="F19" s="30"/>
      <c r="G19" s="29">
        <v>2008</v>
      </c>
      <c r="H19" s="30">
        <v>3.3523457852684198</v>
      </c>
      <c r="I19" s="30">
        <v>13.061422487316554</v>
      </c>
      <c r="J19" s="30">
        <v>2.2436673659089617</v>
      </c>
      <c r="K19" s="30">
        <v>30.531682975215656</v>
      </c>
      <c r="L19" s="30"/>
      <c r="M19" s="29">
        <v>2008</v>
      </c>
      <c r="N19" s="30">
        <v>4.9481963395408686</v>
      </c>
      <c r="O19" s="30">
        <v>4.0358348665366588</v>
      </c>
      <c r="P19" s="30">
        <v>5.1275258456834258</v>
      </c>
      <c r="Q19" s="30">
        <v>0.48312816004128428</v>
      </c>
      <c r="R19" s="30"/>
      <c r="S19" s="29">
        <v>2008</v>
      </c>
      <c r="T19" s="30">
        <v>0.23574424223864598</v>
      </c>
      <c r="U19" s="30">
        <v>3.64765301381587E-2</v>
      </c>
      <c r="V19" s="30">
        <v>1.369255484949722</v>
      </c>
      <c r="W19" s="30">
        <v>0.6049016816128977</v>
      </c>
    </row>
    <row r="20" spans="1:23">
      <c r="A20" s="29">
        <v>2009</v>
      </c>
      <c r="B20" s="30">
        <v>10.583448946300738</v>
      </c>
      <c r="C20" s="30">
        <v>8.1887090102915501</v>
      </c>
      <c r="D20" s="30">
        <v>12.028729822504754</v>
      </c>
      <c r="E20" s="30">
        <v>10.146472827770912</v>
      </c>
      <c r="F20" s="30"/>
      <c r="G20" s="29">
        <v>2009</v>
      </c>
      <c r="H20" s="30">
        <v>2.262133886893269</v>
      </c>
      <c r="I20" s="30">
        <v>6.9900461065202473</v>
      </c>
      <c r="J20" s="30">
        <v>1.2278111809602705</v>
      </c>
      <c r="K20" s="30">
        <v>24.328908959100495</v>
      </c>
      <c r="L20" s="30"/>
      <c r="M20" s="29">
        <v>2009</v>
      </c>
      <c r="N20" s="30">
        <v>4.1411574991804656</v>
      </c>
      <c r="O20" s="30">
        <v>5.128808199710198</v>
      </c>
      <c r="P20" s="30">
        <v>6.1542995796236557</v>
      </c>
      <c r="Q20" s="30">
        <v>0.50934761860715339</v>
      </c>
      <c r="R20" s="30"/>
      <c r="S20" s="29">
        <v>2009</v>
      </c>
      <c r="T20" s="30">
        <v>0.23854895592549294</v>
      </c>
      <c r="U20" s="30">
        <v>1.6774903147210467E-2</v>
      </c>
      <c r="V20" s="30">
        <v>1.4103047475991761</v>
      </c>
      <c r="W20" s="30">
        <v>0.53068000051596509</v>
      </c>
    </row>
    <row r="21" spans="1:23">
      <c r="A21" s="29">
        <v>2010</v>
      </c>
      <c r="B21" s="30">
        <v>10.898099331650361</v>
      </c>
      <c r="C21" s="30">
        <v>8.8402365134541796</v>
      </c>
      <c r="D21" s="30">
        <v>12.124794126924446</v>
      </c>
      <c r="E21" s="30">
        <v>9.0093094518060468</v>
      </c>
      <c r="F21" s="30"/>
      <c r="G21" s="29">
        <v>2010</v>
      </c>
      <c r="H21" s="30">
        <v>1.99497691312431</v>
      </c>
      <c r="I21" s="30">
        <v>8.5311880954727091</v>
      </c>
      <c r="J21" s="30">
        <v>1.3075165026542546</v>
      </c>
      <c r="K21" s="30">
        <v>26.54604895412707</v>
      </c>
      <c r="L21" s="30"/>
      <c r="M21" s="29">
        <v>2010</v>
      </c>
      <c r="N21" s="30">
        <v>4.9216383806073356</v>
      </c>
      <c r="O21" s="30">
        <v>4.4100856889605771</v>
      </c>
      <c r="P21" s="30">
        <v>4.9391004169802581</v>
      </c>
      <c r="Q21" s="30">
        <v>0.23413444371474029</v>
      </c>
      <c r="R21" s="30"/>
      <c r="S21" s="29">
        <v>2010</v>
      </c>
      <c r="T21" s="30">
        <v>0.23890222841189657</v>
      </c>
      <c r="U21" s="30">
        <v>1.6698124945278264E-2</v>
      </c>
      <c r="V21" s="30">
        <v>1.4598331996376344</v>
      </c>
      <c r="W21" s="30">
        <v>0.60166766710040209</v>
      </c>
    </row>
    <row r="22" spans="1:23">
      <c r="A22" s="29">
        <v>2011</v>
      </c>
      <c r="B22" s="30">
        <v>10.844619397573366</v>
      </c>
      <c r="C22" s="30">
        <v>8.8902311555824163</v>
      </c>
      <c r="D22" s="30">
        <v>12.337648260704007</v>
      </c>
      <c r="E22" s="30">
        <v>9.2316445894777406</v>
      </c>
      <c r="F22" s="30"/>
      <c r="G22" s="29">
        <v>2011</v>
      </c>
      <c r="H22" s="30">
        <v>1.9289825495220441</v>
      </c>
      <c r="I22" s="30">
        <v>10.32777417348713</v>
      </c>
      <c r="J22" s="30">
        <v>1.4948574579208727</v>
      </c>
      <c r="K22" s="30">
        <v>26.845597399728323</v>
      </c>
      <c r="L22" s="30"/>
      <c r="M22" s="29">
        <v>2011</v>
      </c>
      <c r="N22" s="30">
        <v>4.1835945089679329</v>
      </c>
      <c r="O22" s="30">
        <v>3.6914493813159228</v>
      </c>
      <c r="P22" s="30">
        <v>5.0345587628210264</v>
      </c>
      <c r="Q22" s="30">
        <v>9.5595366800117071E-2</v>
      </c>
      <c r="R22" s="30"/>
      <c r="S22" s="29">
        <v>2011</v>
      </c>
      <c r="T22" s="30">
        <v>0.1954529024502179</v>
      </c>
      <c r="U22" s="30">
        <v>1.3776014066020631E-2</v>
      </c>
      <c r="V22" s="30">
        <v>1.6242192512140539</v>
      </c>
      <c r="W22" s="30">
        <v>0.51320617689773063</v>
      </c>
    </row>
    <row r="23" spans="1:23">
      <c r="A23" s="29">
        <v>2012</v>
      </c>
      <c r="B23" s="30">
        <v>10.952971588073764</v>
      </c>
      <c r="C23" s="30">
        <v>9.4702108923785833</v>
      </c>
      <c r="D23" s="30">
        <v>12.223724989831179</v>
      </c>
      <c r="E23" s="30">
        <v>9.4406227492729666</v>
      </c>
      <c r="F23" s="30"/>
      <c r="G23" s="29">
        <v>2012</v>
      </c>
      <c r="H23" s="30">
        <v>0.99144164220642605</v>
      </c>
      <c r="I23" s="30">
        <v>7.8532250694483867</v>
      </c>
      <c r="J23" s="30">
        <v>1.4213761040672863</v>
      </c>
      <c r="K23" s="30">
        <v>28.627961167045793</v>
      </c>
      <c r="L23" s="30"/>
      <c r="M23" s="29">
        <v>2012</v>
      </c>
      <c r="N23" s="30">
        <v>4.5563638506822297</v>
      </c>
      <c r="O23" s="30">
        <v>4.9704775450563332</v>
      </c>
      <c r="P23" s="30">
        <v>5.1072026877773444</v>
      </c>
      <c r="Q23" s="30">
        <v>4.3009952483111888E-2</v>
      </c>
      <c r="R23" s="30"/>
      <c r="S23" s="29">
        <v>2012</v>
      </c>
      <c r="T23" s="30">
        <v>0.31193923005940044</v>
      </c>
      <c r="U23" s="30">
        <v>1.6881646245310921E-2</v>
      </c>
      <c r="V23" s="30">
        <v>1.6537039053572899</v>
      </c>
      <c r="W23" s="30">
        <v>0.32963828746602736</v>
      </c>
    </row>
    <row r="24" spans="1:23">
      <c r="A24" s="29">
        <v>2013</v>
      </c>
      <c r="B24" s="30">
        <v>11.343753034723695</v>
      </c>
      <c r="C24" s="30">
        <v>9.1212061172424779</v>
      </c>
      <c r="D24" s="30">
        <v>12.508263709970267</v>
      </c>
      <c r="E24" s="30">
        <v>9.9421858823715681</v>
      </c>
      <c r="F24" s="30"/>
      <c r="G24" s="29">
        <v>2013</v>
      </c>
      <c r="H24" s="30">
        <v>1.0004793836278592</v>
      </c>
      <c r="I24" s="30">
        <v>6.8622465054245758</v>
      </c>
      <c r="J24" s="30">
        <v>0.93233085570177032</v>
      </c>
      <c r="K24" s="30">
        <v>25.987609436744254</v>
      </c>
      <c r="L24" s="30"/>
      <c r="M24" s="29">
        <v>2013</v>
      </c>
      <c r="N24" s="30">
        <v>4.126708027789812</v>
      </c>
      <c r="O24" s="30">
        <v>2.8346879369156879</v>
      </c>
      <c r="P24" s="30">
        <v>5.0527165502968447</v>
      </c>
      <c r="Q24" s="30">
        <v>2.0842125902765032E-2</v>
      </c>
      <c r="R24" s="30"/>
      <c r="S24" s="29">
        <v>2013</v>
      </c>
      <c r="T24" s="30">
        <v>0.35982908809168762</v>
      </c>
      <c r="U24" s="30">
        <v>1.5154192617477876E-2</v>
      </c>
      <c r="V24" s="30">
        <v>1.6798211031468722</v>
      </c>
      <c r="W24" s="30">
        <v>0.90629594816520032</v>
      </c>
    </row>
    <row r="25" spans="1:23">
      <c r="A25" s="29">
        <v>2014</v>
      </c>
      <c r="B25" s="30">
        <v>11.27646976195374</v>
      </c>
      <c r="C25" s="30">
        <v>8.9369099217617247</v>
      </c>
      <c r="D25" s="30">
        <v>12.063006860703354</v>
      </c>
      <c r="E25" s="30">
        <v>9.6774769496470405</v>
      </c>
      <c r="F25" s="30"/>
      <c r="G25" s="29">
        <v>2014</v>
      </c>
      <c r="H25" s="30">
        <v>0.79264999684894089</v>
      </c>
      <c r="I25" s="30">
        <v>6.1045208473551913</v>
      </c>
      <c r="J25" s="30">
        <v>0.88211303021483245</v>
      </c>
      <c r="K25" s="30">
        <v>21.958796529828128</v>
      </c>
      <c r="L25" s="30"/>
      <c r="M25" s="29">
        <v>2014</v>
      </c>
      <c r="N25" s="30">
        <v>3.4571906881333141</v>
      </c>
      <c r="O25" s="30">
        <v>6.0723922744117305</v>
      </c>
      <c r="P25" s="30">
        <v>4.7392180824464578</v>
      </c>
      <c r="Q25" s="30">
        <v>0.28697897867405625</v>
      </c>
      <c r="R25" s="30"/>
      <c r="S25" s="29">
        <v>2014</v>
      </c>
      <c r="T25" s="30">
        <v>0.3528953285317748</v>
      </c>
      <c r="U25" s="30">
        <v>1.7036609735638721E-2</v>
      </c>
      <c r="V25" s="30">
        <v>1.7385541629679564</v>
      </c>
      <c r="W25" s="30">
        <v>0.91958135616351655</v>
      </c>
    </row>
    <row r="26" spans="1:23">
      <c r="A26" s="29">
        <v>2015</v>
      </c>
      <c r="B26" s="30">
        <v>11.69041103494229</v>
      </c>
      <c r="C26" s="30">
        <v>8.9843557349561589</v>
      </c>
      <c r="D26" s="30">
        <v>12.703629538899675</v>
      </c>
      <c r="E26" s="30">
        <v>9.3032382825727566</v>
      </c>
      <c r="F26" s="30"/>
      <c r="G26" s="29">
        <v>2015</v>
      </c>
      <c r="H26" s="30">
        <v>0.90977680746909362</v>
      </c>
      <c r="I26" s="30">
        <v>1.9514769585879246</v>
      </c>
      <c r="J26" s="30">
        <v>0.37402993527201062</v>
      </c>
      <c r="K26" s="30">
        <v>15.417532001236507</v>
      </c>
      <c r="L26" s="30"/>
      <c r="M26" s="29">
        <v>2015</v>
      </c>
      <c r="N26" s="30">
        <v>3.3698684602969919</v>
      </c>
      <c r="O26" s="30">
        <v>5.6947972854992566</v>
      </c>
      <c r="P26" s="30">
        <v>5.3973917501853217</v>
      </c>
      <c r="Q26" s="30">
        <v>0.12183058052752255</v>
      </c>
      <c r="R26" s="30"/>
      <c r="S26" s="29">
        <v>2015</v>
      </c>
      <c r="T26" s="30">
        <v>0.35399727102567874</v>
      </c>
      <c r="U26" s="30">
        <v>2.1882896035310632E-2</v>
      </c>
      <c r="V26" s="30">
        <v>1.7754482374583866</v>
      </c>
      <c r="W26" s="30">
        <v>1.1180553768265291</v>
      </c>
    </row>
    <row r="27" spans="1:23">
      <c r="A27" s="29">
        <v>2016</v>
      </c>
      <c r="B27" s="30">
        <v>11.385050732576193</v>
      </c>
      <c r="C27" s="30">
        <v>8.8530519906001857</v>
      </c>
      <c r="D27" s="30">
        <v>12.413559918022109</v>
      </c>
      <c r="E27" s="30">
        <v>8.2936768457253454</v>
      </c>
      <c r="F27" s="30"/>
      <c r="G27" s="29">
        <v>2016</v>
      </c>
      <c r="H27" s="30">
        <v>0.68869807627310176</v>
      </c>
      <c r="I27" s="30">
        <v>1.7483513315249932</v>
      </c>
      <c r="J27" s="30">
        <v>0.23167866107773991</v>
      </c>
      <c r="K27" s="30">
        <v>12.839537629000036</v>
      </c>
      <c r="L27" s="30"/>
      <c r="M27" s="29">
        <v>2016</v>
      </c>
      <c r="N27" s="30">
        <v>3.0100125230652779</v>
      </c>
      <c r="O27" s="30">
        <v>4.557651770451332</v>
      </c>
      <c r="P27" s="30">
        <v>4.6144666243944705</v>
      </c>
      <c r="Q27" s="30">
        <v>5.9315839167103368E-2</v>
      </c>
      <c r="R27" s="30"/>
      <c r="S27" s="29">
        <v>2016</v>
      </c>
      <c r="T27" s="30">
        <v>0.38633742292729201</v>
      </c>
      <c r="U27" s="30">
        <v>2.1282530338185272E-2</v>
      </c>
      <c r="V27" s="30">
        <v>1.8733781143258446</v>
      </c>
      <c r="W27" s="30">
        <v>0.91237187222418337</v>
      </c>
    </row>
    <row r="28" spans="1:23">
      <c r="A28" s="29">
        <v>2017</v>
      </c>
      <c r="B28" s="30">
        <v>11.559322405159376</v>
      </c>
      <c r="C28" s="30">
        <v>8.6602385003278961</v>
      </c>
      <c r="D28" s="30">
        <v>12.405240366238514</v>
      </c>
      <c r="E28" s="30">
        <v>8.224164519872744</v>
      </c>
      <c r="F28" s="30"/>
      <c r="G28" s="29">
        <v>2017</v>
      </c>
      <c r="H28" s="30">
        <v>0.55840832974954313</v>
      </c>
      <c r="I28" s="30">
        <v>1.8505534423949161</v>
      </c>
      <c r="J28" s="30">
        <v>0.2635092265353442</v>
      </c>
      <c r="K28" s="30">
        <v>15.00349641732001</v>
      </c>
      <c r="L28" s="30"/>
      <c r="M28" s="29">
        <v>2017</v>
      </c>
      <c r="N28" s="30">
        <v>3.0585609052688256</v>
      </c>
      <c r="O28" s="30">
        <v>4.207371424085891</v>
      </c>
      <c r="P28" s="30">
        <v>4.2093047381784583</v>
      </c>
      <c r="Q28" s="30">
        <v>5.9517761716053712E-2</v>
      </c>
      <c r="R28" s="30"/>
      <c r="S28" s="29">
        <v>2017</v>
      </c>
      <c r="T28" s="30">
        <v>0.37366299039209006</v>
      </c>
      <c r="U28" s="30">
        <v>2.6234015237826175E-2</v>
      </c>
      <c r="V28" s="30">
        <v>1.9464938116935164</v>
      </c>
      <c r="W28" s="30">
        <v>1.1492095771545034</v>
      </c>
    </row>
    <row r="29" spans="1:23">
      <c r="A29" s="29">
        <v>2018</v>
      </c>
      <c r="B29" s="30">
        <v>11.491934975985121</v>
      </c>
      <c r="C29" s="30">
        <v>8.5836799415421012</v>
      </c>
      <c r="D29" s="30">
        <v>12.471114698123873</v>
      </c>
      <c r="E29" s="30">
        <v>8.7488895764019645</v>
      </c>
      <c r="F29" s="30"/>
      <c r="G29" s="29">
        <v>2018</v>
      </c>
      <c r="H29" s="30">
        <v>0.99914633275809639</v>
      </c>
      <c r="I29" s="30">
        <v>3.1553260443222455</v>
      </c>
      <c r="J29" s="30">
        <v>0.45788685700819282</v>
      </c>
      <c r="K29" s="30">
        <v>18.390383779034799</v>
      </c>
      <c r="L29" s="30"/>
      <c r="M29" s="29">
        <v>2018</v>
      </c>
      <c r="N29" s="30">
        <v>2.7337594331683901</v>
      </c>
      <c r="O29" s="30">
        <v>4.3571880773579954</v>
      </c>
      <c r="P29" s="30">
        <v>5.4069039295545211</v>
      </c>
      <c r="Q29" s="30">
        <v>2.8529391690459181E-2</v>
      </c>
      <c r="R29" s="30"/>
      <c r="S29" s="29">
        <v>2018</v>
      </c>
      <c r="T29" s="30">
        <v>0.36854387005418648</v>
      </c>
      <c r="U29" s="30">
        <v>2.4121887376671751E-2</v>
      </c>
      <c r="V29" s="30">
        <v>1.9827125582440308</v>
      </c>
      <c r="W29" s="30">
        <v>1.0252075480433314</v>
      </c>
    </row>
    <row r="30" spans="1:23">
      <c r="A30" s="29">
        <v>2019</v>
      </c>
      <c r="B30" s="30">
        <v>11.301762351134661</v>
      </c>
      <c r="C30" s="30">
        <v>8.5830030427224706</v>
      </c>
      <c r="D30" s="30">
        <v>12.267142108661663</v>
      </c>
      <c r="E30" s="30">
        <v>9.0486339364681996</v>
      </c>
      <c r="F30" s="30"/>
      <c r="G30" s="29">
        <v>2019</v>
      </c>
      <c r="H30" s="30">
        <v>0.74766728571094188</v>
      </c>
      <c r="I30" s="30">
        <v>2.9931846225014564</v>
      </c>
      <c r="J30" s="30">
        <v>0.38729295425114413</v>
      </c>
      <c r="K30" s="30">
        <v>17.242136814709337</v>
      </c>
      <c r="L30" s="30"/>
      <c r="M30" s="29">
        <v>2019</v>
      </c>
      <c r="N30" s="30">
        <v>2.7354297244655079</v>
      </c>
      <c r="O30" s="30">
        <v>4.2356379499280195</v>
      </c>
      <c r="P30" s="30">
        <v>4.7267507263185626</v>
      </c>
      <c r="Q30" s="30">
        <v>1.6170985149676322E-2</v>
      </c>
      <c r="R30" s="30"/>
      <c r="S30" s="29">
        <v>2019</v>
      </c>
      <c r="T30" s="30">
        <v>0.36010002414139958</v>
      </c>
      <c r="U30" s="30">
        <v>1.667113905643422E-2</v>
      </c>
      <c r="V30" s="30">
        <v>1.9546074218085592</v>
      </c>
      <c r="W30" s="30">
        <v>1.242007444873322</v>
      </c>
    </row>
    <row r="31" spans="1:23">
      <c r="A31" s="29">
        <v>2020</v>
      </c>
      <c r="B31" s="30">
        <v>10.593838301817126</v>
      </c>
      <c r="C31" s="30">
        <v>8.2787815618205389</v>
      </c>
      <c r="D31" s="30">
        <v>11.565386769182471</v>
      </c>
      <c r="E31" s="30">
        <v>8.5768070722178837</v>
      </c>
      <c r="F31" s="30"/>
      <c r="G31" s="29">
        <v>2020</v>
      </c>
      <c r="H31" s="30">
        <v>0.73493386411553296</v>
      </c>
      <c r="I31" s="30">
        <v>1.9062702329981245</v>
      </c>
      <c r="J31" s="30">
        <v>0.25701901860281123</v>
      </c>
      <c r="K31" s="30">
        <v>12.077358715604108</v>
      </c>
      <c r="L31" s="30"/>
      <c r="M31" s="29">
        <v>2020</v>
      </c>
      <c r="N31" s="30">
        <v>3.2392168165650688</v>
      </c>
      <c r="O31" s="30">
        <v>5.0699742676146524</v>
      </c>
      <c r="P31" s="30">
        <v>5.8889558791822427</v>
      </c>
      <c r="Q31" s="30">
        <v>2.9261649038488727E-2</v>
      </c>
      <c r="R31" s="30"/>
      <c r="S31" s="29">
        <v>2020</v>
      </c>
      <c r="T31" s="30">
        <v>0.37894230517435523</v>
      </c>
      <c r="U31" s="30">
        <v>1.3987029408034285E-2</v>
      </c>
      <c r="V31" s="30">
        <v>1.8809775517778524</v>
      </c>
      <c r="W31" s="30">
        <v>1.431297280408804</v>
      </c>
    </row>
    <row r="32" spans="1:23">
      <c r="A32" s="29">
        <v>2021</v>
      </c>
      <c r="B32" s="30">
        <v>10.89446559042204</v>
      </c>
      <c r="C32" s="30">
        <v>8.6651736776972221</v>
      </c>
      <c r="D32" s="30">
        <v>11.917906770345953</v>
      </c>
      <c r="E32" s="30">
        <v>7.9517610830943006</v>
      </c>
      <c r="F32" s="30"/>
      <c r="G32" s="29">
        <v>2021</v>
      </c>
      <c r="H32" s="30">
        <v>0.7623953440007879</v>
      </c>
      <c r="I32" s="30">
        <v>2.7602023309013402</v>
      </c>
      <c r="J32" s="30">
        <v>0.32898794726908825</v>
      </c>
      <c r="K32" s="30">
        <v>20.970729624829989</v>
      </c>
      <c r="L32" s="30"/>
      <c r="M32" s="29">
        <v>2021</v>
      </c>
      <c r="N32" s="30">
        <v>2.6580811366443302</v>
      </c>
      <c r="O32" s="30">
        <v>5.0723934541711841</v>
      </c>
      <c r="P32" s="30">
        <v>4.4800998417871334</v>
      </c>
      <c r="Q32" s="30">
        <v>2.1463444017154679E-2</v>
      </c>
      <c r="R32" s="30"/>
      <c r="S32" s="29">
        <v>2021</v>
      </c>
      <c r="T32" s="30">
        <v>0.38221329036277013</v>
      </c>
      <c r="U32" s="30">
        <v>2.1465161690251696E-2</v>
      </c>
      <c r="V32" s="30">
        <v>2.0634464156372374</v>
      </c>
      <c r="W32" s="30">
        <v>1.4295656282570564</v>
      </c>
    </row>
    <row r="33" spans="1:23">
      <c r="A33" s="29">
        <v>2022</v>
      </c>
      <c r="B33" s="30">
        <v>10.993774156652732</v>
      </c>
      <c r="C33" s="30">
        <v>8.3758882361751503</v>
      </c>
      <c r="D33" s="30">
        <v>12.058939363407074</v>
      </c>
      <c r="E33" s="30">
        <v>7.7110360426572635</v>
      </c>
      <c r="F33" s="30"/>
      <c r="G33" s="29">
        <v>2022</v>
      </c>
      <c r="H33" s="30">
        <v>0.47326858076168649</v>
      </c>
      <c r="I33" s="30">
        <v>4.9058304398779784</v>
      </c>
      <c r="J33" s="30">
        <v>0.73063089665006398</v>
      </c>
      <c r="K33" s="30">
        <v>26.178610863924874</v>
      </c>
      <c r="L33" s="30"/>
      <c r="M33" s="29">
        <v>2022</v>
      </c>
      <c r="N33" s="30">
        <v>2.5060342166539802</v>
      </c>
      <c r="O33" s="30">
        <v>5.8689575846377116</v>
      </c>
      <c r="P33" s="30">
        <v>5.4100723180340857</v>
      </c>
      <c r="Q33" s="30">
        <v>4.7854991801410691E-3</v>
      </c>
      <c r="R33" s="30"/>
      <c r="S33" s="29">
        <v>2022</v>
      </c>
      <c r="T33" s="30">
        <v>0.35986522542771665</v>
      </c>
      <c r="U33" s="30">
        <v>1.7910724827573662E-2</v>
      </c>
      <c r="V33" s="30">
        <v>2.3296022789258704</v>
      </c>
      <c r="W33" s="30">
        <v>1.1720167937114816</v>
      </c>
    </row>
    <row r="34" spans="1:23">
      <c r="A34" s="30">
        <f>(B34+D34)/2</f>
        <v>1.8696975435383099</v>
      </c>
      <c r="B34" s="30">
        <f>B33-B6</f>
        <v>2.3311754943301075</v>
      </c>
      <c r="C34" s="30">
        <f>C33-C6</f>
        <v>0.81673873653081941</v>
      </c>
      <c r="D34" s="30">
        <f t="shared" ref="D34:E34" si="0">D33-D6</f>
        <v>1.4082195927465122</v>
      </c>
      <c r="E34" s="30">
        <f t="shared" si="0"/>
        <v>-0.99724286715799426</v>
      </c>
    </row>
    <row r="35" spans="1:23" ht="14.45" customHeight="1"/>
    <row r="36" spans="1:23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</row>
    <row r="37" spans="1:23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</row>
    <row r="38" spans="1:23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</row>
    <row r="39" spans="1:23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</row>
    <row r="40" spans="1:23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</row>
    <row r="41" spans="1:23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</row>
    <row r="42" spans="1:23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</row>
    <row r="43" spans="1:23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</row>
    <row r="44" spans="1:23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</row>
    <row r="45" spans="1:23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</row>
    <row r="46" spans="1:23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</row>
    <row r="47" spans="1:2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</row>
    <row r="48" spans="1:23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</row>
    <row r="49" spans="1:19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</row>
    <row r="50" spans="1:19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</row>
    <row r="51" spans="1:19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</row>
    <row r="52" spans="1:19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</row>
    <row r="53" spans="1:19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</row>
    <row r="54" spans="1:19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</row>
    <row r="55" spans="1:19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</row>
    <row r="56" spans="1:19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</row>
    <row r="57" spans="1:19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</row>
    <row r="58" spans="1:19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</row>
    <row r="59" spans="1:19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</row>
    <row r="60" spans="1:19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</row>
    <row r="61" spans="1:19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</row>
    <row r="62" spans="1:19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</row>
    <row r="63" spans="1:19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</row>
    <row r="64" spans="1:19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</row>
    <row r="65" spans="1:19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</row>
    <row r="66" spans="1:19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</row>
    <row r="67" spans="1:19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</row>
    <row r="68" spans="1:19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</row>
    <row r="69" spans="1:19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</row>
    <row r="70" spans="1:19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</row>
    <row r="71" spans="1:19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</row>
    <row r="72" spans="1:19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</row>
    <row r="73" spans="1:19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</row>
    <row r="74" spans="1:19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</row>
    <row r="75" spans="1:19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</row>
    <row r="76" spans="1:19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</row>
    <row r="77" spans="1:19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</row>
    <row r="78" spans="1:19" ht="6.95" customHeight="1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</row>
    <row r="80" spans="1:19">
      <c r="C80" s="86"/>
      <c r="D80" s="86"/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</row>
    <row r="81" spans="3:19">
      <c r="C81" s="86"/>
      <c r="D81" s="86"/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86"/>
      <c r="R81" s="86"/>
      <c r="S81" s="86"/>
    </row>
    <row r="82" spans="3:19">
      <c r="C82" s="86"/>
      <c r="D82" s="86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</row>
  </sheetData>
  <mergeCells count="5">
    <mergeCell ref="A4:E4"/>
    <mergeCell ref="G4:K4"/>
    <mergeCell ref="M4:Q4"/>
    <mergeCell ref="S4:W4"/>
    <mergeCell ref="C80:S8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DABD1-9597-408F-8D22-6A929520F21C}">
  <dimension ref="A2:E24"/>
  <sheetViews>
    <sheetView workbookViewId="0">
      <selection activeCell="F4" sqref="F4"/>
    </sheetView>
  </sheetViews>
  <sheetFormatPr defaultColWidth="9.140625" defaultRowHeight="12.6"/>
  <cols>
    <col min="1" max="4" width="14.140625" style="27" bestFit="1" customWidth="1"/>
    <col min="5" max="5" width="10.42578125" style="27" bestFit="1" customWidth="1"/>
    <col min="6" max="16384" width="9.140625" style="27"/>
  </cols>
  <sheetData>
    <row r="2" spans="1:5" ht="15.6">
      <c r="A2" s="26" t="s">
        <v>63</v>
      </c>
    </row>
    <row r="4" spans="1:5">
      <c r="A4" s="27" t="s">
        <v>64</v>
      </c>
      <c r="B4" s="27" t="s">
        <v>65</v>
      </c>
      <c r="C4" s="27" t="s">
        <v>66</v>
      </c>
      <c r="D4" s="27" t="s">
        <v>67</v>
      </c>
      <c r="E4" s="27" t="s">
        <v>68</v>
      </c>
    </row>
    <row r="5" spans="1:5">
      <c r="A5" s="27">
        <v>0</v>
      </c>
      <c r="B5" s="27">
        <v>0</v>
      </c>
      <c r="C5" s="27">
        <v>0</v>
      </c>
      <c r="D5" s="27">
        <v>0</v>
      </c>
      <c r="E5" s="27">
        <v>0</v>
      </c>
    </row>
    <row r="6" spans="1:5">
      <c r="A6" s="27">
        <v>2.5</v>
      </c>
      <c r="B6" s="27">
        <v>0</v>
      </c>
      <c r="C6" s="27">
        <v>3</v>
      </c>
      <c r="D6" s="27">
        <v>1</v>
      </c>
      <c r="E6" s="27">
        <v>1</v>
      </c>
    </row>
    <row r="7" spans="1:5">
      <c r="A7" s="27">
        <v>5</v>
      </c>
      <c r="B7" s="27">
        <v>0</v>
      </c>
      <c r="C7" s="27">
        <v>3</v>
      </c>
      <c r="D7" s="27">
        <v>5</v>
      </c>
      <c r="E7" s="27">
        <v>5</v>
      </c>
    </row>
    <row r="8" spans="1:5">
      <c r="A8" s="27">
        <v>7.5</v>
      </c>
      <c r="B8" s="27">
        <v>0</v>
      </c>
      <c r="C8" s="27">
        <v>5</v>
      </c>
      <c r="D8" s="27">
        <v>2</v>
      </c>
      <c r="E8" s="27">
        <v>2</v>
      </c>
    </row>
    <row r="9" spans="1:5">
      <c r="A9" s="27">
        <v>10</v>
      </c>
      <c r="B9" s="27">
        <v>0</v>
      </c>
      <c r="C9" s="27">
        <v>7</v>
      </c>
      <c r="D9" s="27">
        <v>9</v>
      </c>
      <c r="E9" s="27">
        <v>7</v>
      </c>
    </row>
    <row r="10" spans="1:5">
      <c r="A10" s="27">
        <v>12.5</v>
      </c>
      <c r="B10" s="27">
        <v>0</v>
      </c>
      <c r="C10" s="27">
        <v>4</v>
      </c>
      <c r="D10" s="27">
        <v>16</v>
      </c>
      <c r="E10" s="27">
        <v>4</v>
      </c>
    </row>
    <row r="11" spans="1:5">
      <c r="A11" s="27">
        <v>15</v>
      </c>
      <c r="B11" s="27">
        <v>2</v>
      </c>
      <c r="C11" s="27">
        <v>11</v>
      </c>
      <c r="D11" s="27">
        <v>7</v>
      </c>
      <c r="E11" s="27">
        <v>1</v>
      </c>
    </row>
    <row r="12" spans="1:5">
      <c r="A12" s="27">
        <v>17.5</v>
      </c>
      <c r="B12" s="27">
        <v>2</v>
      </c>
      <c r="C12" s="27">
        <v>17</v>
      </c>
      <c r="D12" s="27">
        <v>9</v>
      </c>
      <c r="E12" s="27">
        <v>4</v>
      </c>
    </row>
    <row r="13" spans="1:5">
      <c r="A13" s="27">
        <v>20</v>
      </c>
      <c r="B13" s="27">
        <v>4</v>
      </c>
      <c r="C13" s="27">
        <v>10</v>
      </c>
      <c r="D13" s="27">
        <v>4</v>
      </c>
      <c r="E13" s="27">
        <v>0</v>
      </c>
    </row>
    <row r="14" spans="1:5">
      <c r="A14" s="27">
        <v>22.5</v>
      </c>
      <c r="B14" s="27">
        <v>6</v>
      </c>
      <c r="C14" s="27">
        <v>12</v>
      </c>
      <c r="D14" s="27">
        <v>4</v>
      </c>
      <c r="E14" s="27">
        <v>2</v>
      </c>
    </row>
    <row r="15" spans="1:5">
      <c r="A15" s="27">
        <v>25</v>
      </c>
      <c r="B15" s="27">
        <v>5</v>
      </c>
      <c r="C15" s="27">
        <v>10</v>
      </c>
      <c r="D15" s="27">
        <v>0</v>
      </c>
      <c r="E15" s="27">
        <v>0</v>
      </c>
    </row>
    <row r="16" spans="1:5">
      <c r="A16" s="27">
        <v>27.5</v>
      </c>
      <c r="B16" s="27">
        <v>5</v>
      </c>
      <c r="C16" s="27">
        <v>7</v>
      </c>
      <c r="D16" s="27">
        <v>0</v>
      </c>
      <c r="E16" s="27">
        <v>0</v>
      </c>
    </row>
    <row r="17" spans="1:5">
      <c r="A17" s="27">
        <v>30</v>
      </c>
      <c r="B17" s="27">
        <v>5</v>
      </c>
      <c r="C17" s="27">
        <v>3</v>
      </c>
      <c r="D17" s="27">
        <v>0</v>
      </c>
      <c r="E17" s="27">
        <v>0</v>
      </c>
    </row>
    <row r="18" spans="1:5">
      <c r="A18" s="27">
        <v>32.5</v>
      </c>
      <c r="B18" s="27">
        <v>5</v>
      </c>
      <c r="C18" s="27">
        <v>0</v>
      </c>
      <c r="D18" s="27">
        <v>0</v>
      </c>
      <c r="E18" s="27">
        <v>0</v>
      </c>
    </row>
    <row r="19" spans="1:5">
      <c r="A19" s="27">
        <v>35</v>
      </c>
      <c r="B19" s="27">
        <v>0</v>
      </c>
      <c r="C19" s="27">
        <v>0</v>
      </c>
      <c r="D19" s="27">
        <v>0</v>
      </c>
      <c r="E19" s="27">
        <v>0</v>
      </c>
    </row>
    <row r="20" spans="1:5">
      <c r="A20" s="27">
        <v>37.5</v>
      </c>
      <c r="B20" s="27">
        <v>0</v>
      </c>
      <c r="C20" s="27">
        <v>1</v>
      </c>
      <c r="D20" s="27">
        <v>0</v>
      </c>
      <c r="E20" s="27">
        <v>0</v>
      </c>
    </row>
    <row r="21" spans="1:5">
      <c r="A21" s="27">
        <v>40</v>
      </c>
      <c r="B21" s="27">
        <v>1</v>
      </c>
      <c r="C21" s="27">
        <v>0</v>
      </c>
      <c r="D21" s="27">
        <v>1</v>
      </c>
      <c r="E21" s="27">
        <v>0</v>
      </c>
    </row>
    <row r="22" spans="1:5">
      <c r="A22" s="27">
        <v>42.5</v>
      </c>
      <c r="B22" s="27">
        <v>0</v>
      </c>
      <c r="C22" s="27">
        <v>0</v>
      </c>
      <c r="D22" s="27">
        <v>0</v>
      </c>
      <c r="E22" s="27">
        <v>0</v>
      </c>
    </row>
    <row r="23" spans="1:5">
      <c r="A23" s="27">
        <v>45</v>
      </c>
      <c r="B23" s="27">
        <v>0</v>
      </c>
      <c r="C23" s="27">
        <v>0</v>
      </c>
      <c r="D23" s="27">
        <v>0</v>
      </c>
      <c r="E23" s="27">
        <v>0</v>
      </c>
    </row>
    <row r="24" spans="1:5">
      <c r="A24" s="27">
        <v>47.5</v>
      </c>
      <c r="B24" s="27">
        <v>1</v>
      </c>
      <c r="C24" s="27">
        <v>0</v>
      </c>
      <c r="D24" s="27">
        <v>0</v>
      </c>
      <c r="E24" s="27">
        <v>0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8412F-A9A1-46F0-A816-653F1A7C45BD}">
  <dimension ref="A2:Q33"/>
  <sheetViews>
    <sheetView workbookViewId="0">
      <selection activeCell="U26" sqref="U26"/>
    </sheetView>
  </sheetViews>
  <sheetFormatPr defaultColWidth="9.140625" defaultRowHeight="12.6"/>
  <cols>
    <col min="1" max="1" width="9.140625" style="27"/>
    <col min="2" max="2" width="8.7109375" style="27" customWidth="1"/>
    <col min="3" max="16384" width="9.140625" style="27"/>
  </cols>
  <sheetData>
    <row r="2" spans="1:17" ht="15.6">
      <c r="A2" s="26" t="s">
        <v>69</v>
      </c>
    </row>
    <row r="4" spans="1:17" ht="12.95">
      <c r="A4" s="32" t="s">
        <v>70</v>
      </c>
      <c r="D4" s="88"/>
      <c r="L4" s="32" t="s">
        <v>71</v>
      </c>
      <c r="N4" s="33"/>
      <c r="O4" s="89"/>
    </row>
    <row r="5" spans="1:17">
      <c r="N5" s="33"/>
      <c r="O5" s="89"/>
    </row>
    <row r="6" spans="1:17">
      <c r="A6" s="27" t="s">
        <v>72</v>
      </c>
      <c r="B6" s="27" t="s">
        <v>73</v>
      </c>
      <c r="C6" s="27" t="s">
        <v>74</v>
      </c>
      <c r="D6" s="27" t="s">
        <v>75</v>
      </c>
      <c r="M6" s="27" t="s">
        <v>73</v>
      </c>
      <c r="N6" s="33" t="s">
        <v>74</v>
      </c>
      <c r="O6" s="33" t="s">
        <v>75</v>
      </c>
    </row>
    <row r="7" spans="1:17">
      <c r="A7" s="27" t="s">
        <v>65</v>
      </c>
      <c r="C7" s="33">
        <v>2.8262633260558632</v>
      </c>
      <c r="D7" s="33">
        <v>25.30987253725328</v>
      </c>
      <c r="F7" s="33">
        <f>C7+D7</f>
        <v>28.136135863309143</v>
      </c>
      <c r="L7" s="27" t="s">
        <v>65</v>
      </c>
      <c r="N7" s="33">
        <v>2.6542503027354969</v>
      </c>
      <c r="O7" s="33">
        <v>25.30987253725328</v>
      </c>
      <c r="Q7" s="33">
        <f>N7+O7</f>
        <v>27.964122839988779</v>
      </c>
    </row>
    <row r="8" spans="1:17">
      <c r="A8" s="27" t="s">
        <v>66</v>
      </c>
      <c r="B8" s="27">
        <v>0.5</v>
      </c>
      <c r="C8" s="33">
        <v>5.1148022945751164</v>
      </c>
      <c r="D8" s="33">
        <v>16.40508584697589</v>
      </c>
      <c r="F8" s="33">
        <f>C8+D8</f>
        <v>21.519888141551007</v>
      </c>
      <c r="L8" s="27" t="s">
        <v>66</v>
      </c>
      <c r="M8" s="33">
        <v>0.8</v>
      </c>
      <c r="N8" s="33">
        <v>4.890475494787097</v>
      </c>
      <c r="O8" s="33">
        <v>16.40508584697589</v>
      </c>
      <c r="Q8" s="33">
        <f>N8+O8</f>
        <v>21.295561341762987</v>
      </c>
    </row>
    <row r="9" spans="1:17">
      <c r="A9" s="88" t="s">
        <v>67</v>
      </c>
      <c r="B9" s="27">
        <v>1.2</v>
      </c>
      <c r="C9" s="33">
        <v>4.665377682965735</v>
      </c>
      <c r="D9" s="33">
        <v>13.038717792043329</v>
      </c>
      <c r="F9" s="33">
        <f>C9+D9</f>
        <v>17.704095475009062</v>
      </c>
      <c r="L9" s="88" t="s">
        <v>67</v>
      </c>
      <c r="M9" s="33">
        <v>2</v>
      </c>
      <c r="N9" s="33">
        <v>4.2639902350695236</v>
      </c>
      <c r="O9" s="33">
        <v>13.038717792043329</v>
      </c>
      <c r="Q9" s="33">
        <f>N9+O9</f>
        <v>17.302708027112853</v>
      </c>
    </row>
    <row r="10" spans="1:17">
      <c r="C10" s="33"/>
      <c r="D10" s="33"/>
    </row>
    <row r="11" spans="1:17">
      <c r="B11" s="31"/>
      <c r="C11" s="31"/>
    </row>
    <row r="12" spans="1:17"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</row>
    <row r="13" spans="1:17"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</row>
    <row r="14" spans="1:17"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</row>
    <row r="15" spans="1:17"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</row>
    <row r="16" spans="1:17"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</row>
    <row r="17" spans="3:17"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</row>
    <row r="18" spans="3:17"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</row>
    <row r="19" spans="3:17"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</row>
    <row r="20" spans="3:17"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</row>
    <row r="21" spans="3:17"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</row>
    <row r="22" spans="3:17"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</row>
    <row r="23" spans="3:17"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</row>
    <row r="24" spans="3:17"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</row>
    <row r="25" spans="3:17"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</row>
    <row r="26" spans="3:17"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</row>
    <row r="27" spans="3:17"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</row>
    <row r="28" spans="3:17"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</row>
    <row r="29" spans="3:17"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</row>
    <row r="30" spans="3:17"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</row>
    <row r="31" spans="3:17"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</row>
    <row r="32" spans="3:17"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</row>
    <row r="33" spans="3:17"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7B3BB-5779-4E79-96F2-FE0F5CEFB3E2}">
  <dimension ref="A2:S90"/>
  <sheetViews>
    <sheetView topLeftCell="A57" zoomScale="80" zoomScaleNormal="80" workbookViewId="0">
      <selection activeCell="O95" sqref="O95"/>
    </sheetView>
  </sheetViews>
  <sheetFormatPr defaultColWidth="9.140625" defaultRowHeight="12.6"/>
  <cols>
    <col min="1" max="1" width="15" style="27" customWidth="1"/>
    <col min="2" max="2" width="30.85546875" style="27" bestFit="1" customWidth="1"/>
    <col min="3" max="3" width="9.140625" style="27"/>
    <col min="4" max="4" width="22.140625" style="27" bestFit="1" customWidth="1"/>
    <col min="5" max="5" width="29.85546875" style="27" bestFit="1" customWidth="1"/>
    <col min="6" max="6" width="22.140625" style="27" bestFit="1" customWidth="1"/>
    <col min="7" max="17" width="9.140625" style="27"/>
    <col min="18" max="18" width="4.85546875" style="27" customWidth="1"/>
    <col min="19" max="16384" width="9.140625" style="27"/>
  </cols>
  <sheetData>
    <row r="2" spans="1:13" ht="15.6">
      <c r="A2" s="26" t="s">
        <v>76</v>
      </c>
    </row>
    <row r="4" spans="1:13">
      <c r="A4" s="88" t="s">
        <v>77</v>
      </c>
      <c r="B4" s="27" t="s">
        <v>78</v>
      </c>
      <c r="C4" s="27" t="s">
        <v>79</v>
      </c>
      <c r="D4" s="27" t="s">
        <v>80</v>
      </c>
      <c r="E4" s="27" t="s">
        <v>81</v>
      </c>
    </row>
    <row r="5" spans="1:13">
      <c r="B5" s="27" t="s">
        <v>59</v>
      </c>
      <c r="C5" s="33">
        <v>13.934815740525542</v>
      </c>
      <c r="D5" s="33">
        <v>6.7263277371724444</v>
      </c>
      <c r="E5" s="27">
        <v>15</v>
      </c>
      <c r="F5" s="27">
        <f t="shared" ref="F5:F61" si="0">C5+D5</f>
        <v>20.661143477697987</v>
      </c>
    </row>
    <row r="6" spans="1:13">
      <c r="B6" s="27" t="s">
        <v>59</v>
      </c>
      <c r="C6" s="33">
        <v>13.481595471887283</v>
      </c>
      <c r="D6" s="33">
        <v>5.0609727700551348</v>
      </c>
      <c r="E6" s="27">
        <v>15</v>
      </c>
      <c r="F6" s="33">
        <f>C6+D6</f>
        <v>18.542568241942419</v>
      </c>
    </row>
    <row r="7" spans="1:13">
      <c r="B7" s="27" t="s">
        <v>59</v>
      </c>
      <c r="C7" s="33">
        <v>13.099528450140532</v>
      </c>
      <c r="D7" s="33">
        <v>4.070623954137166</v>
      </c>
      <c r="E7" s="27">
        <v>15</v>
      </c>
      <c r="F7" s="27">
        <f t="shared" si="0"/>
        <v>17.170152404277697</v>
      </c>
    </row>
    <row r="8" spans="1:13">
      <c r="B8" s="27" t="s">
        <v>59</v>
      </c>
      <c r="C8" s="33">
        <v>13.241579778407417</v>
      </c>
      <c r="D8" s="33">
        <v>3.9031661351521811</v>
      </c>
      <c r="E8" s="27">
        <v>15</v>
      </c>
      <c r="F8" s="27">
        <f t="shared" si="0"/>
        <v>17.144745913559596</v>
      </c>
    </row>
    <row r="9" spans="1:13">
      <c r="B9" s="27" t="s">
        <v>59</v>
      </c>
      <c r="C9" s="33">
        <v>11.150107828272148</v>
      </c>
      <c r="D9" s="33">
        <v>5.9341902732849121</v>
      </c>
      <c r="E9" s="27">
        <v>15</v>
      </c>
      <c r="F9" s="27">
        <f t="shared" si="0"/>
        <v>17.08429810155706</v>
      </c>
    </row>
    <row r="10" spans="1:13">
      <c r="B10" s="27" t="s">
        <v>59</v>
      </c>
      <c r="C10" s="33">
        <v>14.743047899074336</v>
      </c>
      <c r="D10" s="33">
        <v>1.7985699971516926</v>
      </c>
      <c r="E10" s="27">
        <v>15</v>
      </c>
      <c r="F10" s="27">
        <f t="shared" si="0"/>
        <v>16.541617896226029</v>
      </c>
      <c r="J10" s="33"/>
      <c r="K10" s="33"/>
      <c r="M10" s="33"/>
    </row>
    <row r="11" spans="1:13">
      <c r="B11" s="27" t="s">
        <v>59</v>
      </c>
      <c r="C11" s="33">
        <v>12.607933496203305</v>
      </c>
      <c r="D11" s="33">
        <v>2.9845823446909585</v>
      </c>
      <c r="E11" s="27">
        <v>15</v>
      </c>
      <c r="F11" s="27">
        <f t="shared" si="0"/>
        <v>15.592515840894263</v>
      </c>
    </row>
    <row r="12" spans="1:13">
      <c r="B12" s="27" t="s">
        <v>59</v>
      </c>
      <c r="C12" s="33">
        <v>11.473401650263652</v>
      </c>
      <c r="D12" s="33">
        <v>3.7738107840220132</v>
      </c>
      <c r="E12" s="27">
        <v>15</v>
      </c>
      <c r="F12" s="27">
        <f t="shared" si="0"/>
        <v>15.247212434285665</v>
      </c>
    </row>
    <row r="13" spans="1:13">
      <c r="B13" s="27" t="s">
        <v>59</v>
      </c>
      <c r="C13" s="33">
        <v>11.5150523584691</v>
      </c>
      <c r="D13" s="33">
        <v>3.4332886536916098</v>
      </c>
      <c r="E13" s="27">
        <v>15</v>
      </c>
      <c r="F13" s="27">
        <f t="shared" si="0"/>
        <v>14.948341012160711</v>
      </c>
    </row>
    <row r="14" spans="1:13">
      <c r="B14" s="27" t="s">
        <v>59</v>
      </c>
      <c r="C14" s="34">
        <v>10.982459628284433</v>
      </c>
      <c r="D14" s="34">
        <v>3.4497371169866295</v>
      </c>
      <c r="E14" s="35">
        <v>15</v>
      </c>
      <c r="F14" s="35">
        <f t="shared" si="0"/>
        <v>14.432196745271062</v>
      </c>
    </row>
    <row r="15" spans="1:13">
      <c r="B15" s="27" t="s">
        <v>59</v>
      </c>
      <c r="C15" s="33">
        <v>11.271725908269167</v>
      </c>
      <c r="D15" s="33">
        <v>2.5334866046905518</v>
      </c>
      <c r="E15" s="27">
        <v>15</v>
      </c>
      <c r="F15" s="27">
        <f t="shared" si="0"/>
        <v>13.805212512959718</v>
      </c>
    </row>
    <row r="16" spans="1:13">
      <c r="B16" s="27" t="s">
        <v>59</v>
      </c>
      <c r="C16" s="33">
        <v>9.4133305257096964</v>
      </c>
      <c r="D16" s="33">
        <v>4.2878481547037763</v>
      </c>
      <c r="E16" s="27">
        <v>15</v>
      </c>
      <c r="F16" s="27">
        <f t="shared" si="0"/>
        <v>13.701178680413474</v>
      </c>
    </row>
    <row r="17" spans="2:6">
      <c r="B17" s="27" t="s">
        <v>59</v>
      </c>
      <c r="C17" s="33">
        <v>10.990430305799419</v>
      </c>
      <c r="D17" s="33">
        <v>1.6390836636225383</v>
      </c>
      <c r="E17" s="27">
        <v>15</v>
      </c>
      <c r="F17" s="27">
        <f t="shared" si="0"/>
        <v>12.629513969421957</v>
      </c>
    </row>
    <row r="18" spans="2:6">
      <c r="B18" s="27" t="s">
        <v>59</v>
      </c>
      <c r="C18" s="33">
        <v>9.7241117348704478</v>
      </c>
      <c r="D18" s="33">
        <v>2.6886207262674966</v>
      </c>
      <c r="E18" s="27">
        <v>15</v>
      </c>
      <c r="F18" s="27">
        <f t="shared" si="0"/>
        <v>12.412732461137944</v>
      </c>
    </row>
    <row r="19" spans="2:6">
      <c r="B19" s="27" t="s">
        <v>59</v>
      </c>
      <c r="C19" s="33">
        <v>8.6925682668376378</v>
      </c>
      <c r="D19" s="33">
        <v>3.2596204380194345</v>
      </c>
      <c r="E19" s="27">
        <v>15</v>
      </c>
      <c r="F19" s="27">
        <f t="shared" si="0"/>
        <v>11.952188704857072</v>
      </c>
    </row>
    <row r="20" spans="2:6">
      <c r="B20" s="27" t="s">
        <v>59</v>
      </c>
      <c r="C20" s="33">
        <v>8.3431090269248092</v>
      </c>
      <c r="D20" s="33">
        <v>1.7031680345535278</v>
      </c>
      <c r="E20" s="27">
        <v>15</v>
      </c>
      <c r="F20" s="27">
        <f t="shared" si="0"/>
        <v>10.046277061478337</v>
      </c>
    </row>
    <row r="21" spans="2:6">
      <c r="B21" s="27" t="s">
        <v>59</v>
      </c>
      <c r="C21" s="33">
        <v>7.9523887959371926</v>
      </c>
      <c r="D21" s="33">
        <v>1.6115865310033162</v>
      </c>
      <c r="E21" s="27">
        <v>15</v>
      </c>
      <c r="F21" s="27">
        <f t="shared" si="0"/>
        <v>9.5639753269405094</v>
      </c>
    </row>
    <row r="22" spans="2:6">
      <c r="B22" s="27" t="s">
        <v>59</v>
      </c>
      <c r="C22" s="33">
        <v>5.0670864432436149</v>
      </c>
      <c r="D22" s="33">
        <v>3.2365841865539551</v>
      </c>
      <c r="E22" s="27">
        <v>15</v>
      </c>
      <c r="F22" s="27">
        <f t="shared" si="0"/>
        <v>8.3036706297975691</v>
      </c>
    </row>
    <row r="23" spans="2:6">
      <c r="C23" s="33"/>
      <c r="D23" s="33"/>
      <c r="E23" s="27">
        <v>15</v>
      </c>
    </row>
    <row r="24" spans="2:6">
      <c r="B24" s="27" t="s">
        <v>60</v>
      </c>
      <c r="C24" s="33">
        <v>7.4538128713131782</v>
      </c>
      <c r="D24" s="33">
        <v>12.212480545043945</v>
      </c>
      <c r="E24" s="27">
        <v>15</v>
      </c>
    </row>
    <row r="25" spans="2:6">
      <c r="B25" s="27" t="s">
        <v>60</v>
      </c>
      <c r="C25" s="33">
        <v>11.659025341091111</v>
      </c>
      <c r="D25" s="33">
        <v>6.3759249051411944</v>
      </c>
      <c r="E25" s="27">
        <v>15</v>
      </c>
      <c r="F25" s="27">
        <f t="shared" si="0"/>
        <v>18.034950246232306</v>
      </c>
    </row>
    <row r="26" spans="2:6">
      <c r="B26" s="27" t="s">
        <v>60</v>
      </c>
      <c r="C26" s="33">
        <v>5.180770936762439</v>
      </c>
      <c r="D26" s="33">
        <v>11.497320493062338</v>
      </c>
      <c r="E26" s="27">
        <v>15</v>
      </c>
      <c r="F26" s="27">
        <f t="shared" si="0"/>
        <v>16.678091429824775</v>
      </c>
    </row>
    <row r="27" spans="2:6">
      <c r="B27" s="27" t="s">
        <v>60</v>
      </c>
      <c r="C27" s="33">
        <v>14.1159325234451</v>
      </c>
      <c r="D27" s="33">
        <v>2.2970751126607261</v>
      </c>
      <c r="E27" s="27">
        <v>15</v>
      </c>
      <c r="F27" s="27">
        <f t="shared" si="0"/>
        <v>16.413007636105824</v>
      </c>
    </row>
    <row r="28" spans="2:6">
      <c r="B28" s="27" t="s">
        <v>60</v>
      </c>
      <c r="C28" s="33">
        <v>13.89752508886269</v>
      </c>
      <c r="D28" s="33">
        <v>2.389736533164978</v>
      </c>
      <c r="E28" s="27">
        <v>15</v>
      </c>
      <c r="F28" s="27">
        <f t="shared" si="0"/>
        <v>16.287261622027668</v>
      </c>
    </row>
    <row r="29" spans="2:6">
      <c r="B29" s="27" t="s">
        <v>60</v>
      </c>
      <c r="C29" s="33">
        <v>8.8784372182709426</v>
      </c>
      <c r="D29" s="33">
        <v>5.5548450946807861</v>
      </c>
      <c r="E29" s="27">
        <v>15</v>
      </c>
      <c r="F29" s="27">
        <f t="shared" si="0"/>
        <v>14.433282312951729</v>
      </c>
    </row>
    <row r="30" spans="2:6">
      <c r="B30" s="27" t="s">
        <v>60</v>
      </c>
      <c r="C30" s="34">
        <v>9.8287111680953512</v>
      </c>
      <c r="D30" s="34">
        <v>4.229161349626688</v>
      </c>
      <c r="E30" s="35">
        <v>15</v>
      </c>
      <c r="F30" s="35">
        <f t="shared" si="0"/>
        <v>14.057872517722039</v>
      </c>
    </row>
    <row r="31" spans="2:6">
      <c r="B31" s="27" t="s">
        <v>60</v>
      </c>
      <c r="C31" s="33">
        <v>12.455142554676822</v>
      </c>
      <c r="D31" s="33">
        <v>1.3313413461049397</v>
      </c>
      <c r="E31" s="27">
        <v>15</v>
      </c>
      <c r="F31" s="27">
        <f t="shared" si="0"/>
        <v>13.786483900781763</v>
      </c>
    </row>
    <row r="32" spans="2:6">
      <c r="B32" s="27" t="s">
        <v>60</v>
      </c>
      <c r="C32" s="33">
        <v>11.637226988871506</v>
      </c>
      <c r="D32" s="33">
        <v>1.5106903314590454</v>
      </c>
      <c r="E32" s="27">
        <v>15</v>
      </c>
      <c r="F32" s="27">
        <f t="shared" si="0"/>
        <v>13.147917320330551</v>
      </c>
    </row>
    <row r="33" spans="2:6">
      <c r="B33" s="27" t="s">
        <v>60</v>
      </c>
      <c r="C33" s="33">
        <v>9.5726957974960456</v>
      </c>
      <c r="D33" s="33">
        <v>3.1742176214853921</v>
      </c>
      <c r="E33" s="27">
        <v>15</v>
      </c>
      <c r="F33" s="27">
        <f t="shared" si="0"/>
        <v>12.746913418981437</v>
      </c>
    </row>
    <row r="34" spans="2:6">
      <c r="B34" s="27" t="s">
        <v>60</v>
      </c>
      <c r="C34" s="33">
        <v>8.5645933014354068</v>
      </c>
      <c r="D34" s="33">
        <v>2.5301534334818521</v>
      </c>
      <c r="E34" s="27">
        <v>15</v>
      </c>
      <c r="F34" s="27">
        <f t="shared" si="0"/>
        <v>11.094746734917258</v>
      </c>
    </row>
    <row r="35" spans="2:6">
      <c r="B35" s="27" t="s">
        <v>60</v>
      </c>
      <c r="C35" s="33">
        <v>9.3282934977385548</v>
      </c>
      <c r="D35" s="33">
        <v>1.3955147862434387</v>
      </c>
      <c r="E35" s="27">
        <v>15</v>
      </c>
      <c r="F35" s="27">
        <f t="shared" si="0"/>
        <v>10.723808283981993</v>
      </c>
    </row>
    <row r="36" spans="2:6">
      <c r="B36" s="27" t="s">
        <v>60</v>
      </c>
      <c r="C36" s="33">
        <v>7.8314594419304635</v>
      </c>
      <c r="D36" s="33">
        <v>2.4919682741165161</v>
      </c>
      <c r="E36" s="27">
        <v>15</v>
      </c>
      <c r="F36" s="27">
        <f t="shared" si="0"/>
        <v>10.323427716046979</v>
      </c>
    </row>
    <row r="37" spans="2:6">
      <c r="B37" s="27" t="s">
        <v>60</v>
      </c>
      <c r="C37" s="33">
        <v>7.1983296233452867</v>
      </c>
      <c r="D37" s="33">
        <v>2.2178290685017905</v>
      </c>
      <c r="E37" s="27">
        <v>15</v>
      </c>
      <c r="F37" s="27">
        <f t="shared" si="0"/>
        <v>9.4161586918470768</v>
      </c>
    </row>
    <row r="38" spans="2:6">
      <c r="C38" s="33"/>
      <c r="D38" s="33"/>
      <c r="E38" s="27">
        <v>15</v>
      </c>
    </row>
    <row r="39" spans="2:6">
      <c r="B39" s="27" t="s">
        <v>61</v>
      </c>
      <c r="C39" s="33">
        <v>13.855964925557457</v>
      </c>
      <c r="D39" s="33">
        <v>6.175676504770915</v>
      </c>
      <c r="E39" s="27">
        <v>15</v>
      </c>
      <c r="F39" s="27">
        <f t="shared" si="0"/>
        <v>20.031641430328371</v>
      </c>
    </row>
    <row r="40" spans="2:6">
      <c r="B40" s="27" t="s">
        <v>61</v>
      </c>
      <c r="C40" s="33">
        <v>13.794539492148644</v>
      </c>
      <c r="D40" s="33">
        <v>2.5247354904810586</v>
      </c>
      <c r="E40" s="27">
        <v>15</v>
      </c>
    </row>
    <row r="41" spans="2:6">
      <c r="B41" s="27" t="s">
        <v>61</v>
      </c>
      <c r="C41" s="33">
        <v>14.085960509738454</v>
      </c>
      <c r="D41" s="33">
        <v>1.9292538166046143</v>
      </c>
      <c r="E41" s="27">
        <v>15</v>
      </c>
      <c r="F41" s="27">
        <f t="shared" si="0"/>
        <v>16.01521432634307</v>
      </c>
    </row>
    <row r="42" spans="2:6">
      <c r="B42" s="27" t="s">
        <v>61</v>
      </c>
      <c r="C42" s="33">
        <v>14.486371091710298</v>
      </c>
      <c r="D42" s="33">
        <v>1.2809271017710369</v>
      </c>
      <c r="E42" s="27">
        <v>15</v>
      </c>
      <c r="F42" s="27">
        <f t="shared" si="0"/>
        <v>15.767298193481334</v>
      </c>
    </row>
    <row r="43" spans="2:6">
      <c r="B43" s="27" t="s">
        <v>61</v>
      </c>
      <c r="C43" s="33">
        <v>7.6729515904505465</v>
      </c>
      <c r="D43" s="33">
        <v>7.2775052388509112</v>
      </c>
      <c r="E43" s="27">
        <v>15</v>
      </c>
      <c r="F43" s="27">
        <f t="shared" si="0"/>
        <v>14.950456829301459</v>
      </c>
    </row>
    <row r="44" spans="2:6">
      <c r="B44" s="27" t="s">
        <v>61</v>
      </c>
      <c r="C44" s="34">
        <v>11.39429733542703</v>
      </c>
      <c r="D44" s="34">
        <v>3.047430221239726</v>
      </c>
      <c r="E44" s="35">
        <v>15</v>
      </c>
      <c r="F44" s="35">
        <f t="shared" si="0"/>
        <v>14.441727556666756</v>
      </c>
    </row>
    <row r="45" spans="2:6">
      <c r="B45" s="27" t="s">
        <v>61</v>
      </c>
      <c r="C45" s="33">
        <v>10.386681227885845</v>
      </c>
      <c r="D45" s="33">
        <v>3.624660094579061</v>
      </c>
      <c r="E45" s="27">
        <v>15</v>
      </c>
      <c r="F45" s="27">
        <f t="shared" si="0"/>
        <v>14.011341322464906</v>
      </c>
    </row>
    <row r="46" spans="2:6">
      <c r="B46" s="27" t="s">
        <v>61</v>
      </c>
      <c r="C46" s="33">
        <v>11.369824034212323</v>
      </c>
      <c r="D46" s="33">
        <v>1.9603869120279949</v>
      </c>
      <c r="E46" s="27">
        <v>15</v>
      </c>
      <c r="F46" s="27">
        <f>C46+D46</f>
        <v>13.330210946240317</v>
      </c>
    </row>
    <row r="47" spans="2:6">
      <c r="B47" s="27" t="s">
        <v>61</v>
      </c>
      <c r="C47" s="33">
        <v>10.418718747595275</v>
      </c>
      <c r="D47" s="33">
        <v>1.664708177248637</v>
      </c>
      <c r="E47" s="27">
        <v>15</v>
      </c>
      <c r="F47" s="27">
        <f t="shared" si="0"/>
        <v>12.083426924843911</v>
      </c>
    </row>
    <row r="48" spans="2:6">
      <c r="B48" s="27" t="s">
        <v>61</v>
      </c>
      <c r="C48" s="33">
        <v>10.227665248947652</v>
      </c>
      <c r="D48" s="33">
        <v>1.4009299278259277</v>
      </c>
      <c r="E48" s="27">
        <v>15</v>
      </c>
      <c r="F48" s="27">
        <f t="shared" si="0"/>
        <v>11.62859517677358</v>
      </c>
    </row>
    <row r="49" spans="1:19">
      <c r="B49" s="27" t="s">
        <v>61</v>
      </c>
      <c r="C49" s="33">
        <v>7.6442964860238103</v>
      </c>
      <c r="D49" s="33">
        <v>2.6355189482371011</v>
      </c>
      <c r="E49" s="27">
        <v>15</v>
      </c>
      <c r="F49" s="27">
        <f t="shared" si="0"/>
        <v>10.279815434260911</v>
      </c>
    </row>
    <row r="50" spans="1:19">
      <c r="C50" s="33"/>
      <c r="D50" s="33"/>
      <c r="E50" s="27">
        <v>15</v>
      </c>
    </row>
    <row r="51" spans="1:19">
      <c r="B51" s="27" t="s">
        <v>62</v>
      </c>
      <c r="C51" s="33">
        <v>10.412056126132102</v>
      </c>
      <c r="D51" s="33">
        <v>15.167898495992025</v>
      </c>
      <c r="E51" s="27">
        <v>15</v>
      </c>
      <c r="F51" s="27">
        <f t="shared" si="0"/>
        <v>25.579954622124127</v>
      </c>
    </row>
    <row r="52" spans="1:19">
      <c r="B52" s="27" t="s">
        <v>62</v>
      </c>
      <c r="C52" s="33">
        <v>13.622776704317005</v>
      </c>
      <c r="D52" s="33">
        <v>4.3302848339080811</v>
      </c>
      <c r="E52" s="27">
        <v>15</v>
      </c>
      <c r="F52" s="27">
        <f t="shared" si="0"/>
        <v>17.953061538225086</v>
      </c>
    </row>
    <row r="53" spans="1:19" hidden="1">
      <c r="B53" s="27" t="s">
        <v>62</v>
      </c>
      <c r="C53" s="33">
        <v>12.625286579534587</v>
      </c>
      <c r="D53" s="33">
        <v>4.6295056343078613</v>
      </c>
      <c r="E53" s="27">
        <v>15</v>
      </c>
      <c r="F53" s="27">
        <f t="shared" si="0"/>
        <v>17.25479221384245</v>
      </c>
    </row>
    <row r="54" spans="1:19" hidden="1">
      <c r="B54" s="27" t="s">
        <v>62</v>
      </c>
      <c r="C54" s="33">
        <v>13.520841988851195</v>
      </c>
      <c r="D54" s="33">
        <v>3.6098463535308838</v>
      </c>
      <c r="E54" s="27">
        <v>15</v>
      </c>
      <c r="F54" s="27">
        <f t="shared" si="0"/>
        <v>17.130688342382079</v>
      </c>
    </row>
    <row r="55" spans="1:19">
      <c r="B55" s="27" t="s">
        <v>62</v>
      </c>
      <c r="C55" s="33">
        <v>11.653988466273631</v>
      </c>
      <c r="D55" s="33">
        <v>3.5328160127003989</v>
      </c>
      <c r="E55" s="27">
        <v>15</v>
      </c>
      <c r="F55" s="27">
        <f t="shared" si="0"/>
        <v>15.186804478974031</v>
      </c>
    </row>
    <row r="56" spans="1:19">
      <c r="B56" s="27" t="s">
        <v>62</v>
      </c>
      <c r="C56" s="34">
        <v>9.846692177994079</v>
      </c>
      <c r="D56" s="34">
        <v>4.1984770899017647</v>
      </c>
      <c r="E56" s="35">
        <v>15</v>
      </c>
      <c r="F56" s="35">
        <f t="shared" si="0"/>
        <v>14.045169267895844</v>
      </c>
    </row>
    <row r="57" spans="1:19">
      <c r="A57" s="31"/>
      <c r="B57" s="31" t="s">
        <v>62</v>
      </c>
      <c r="C57" s="36">
        <v>7.5055558130972377</v>
      </c>
      <c r="D57" s="36">
        <v>5.1329387029012041</v>
      </c>
      <c r="E57" s="27">
        <v>15</v>
      </c>
      <c r="F57" s="27">
        <f t="shared" si="0"/>
        <v>12.638494515998442</v>
      </c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</row>
    <row r="58" spans="1:19">
      <c r="A58" s="31"/>
      <c r="B58" s="31" t="s">
        <v>62</v>
      </c>
      <c r="C58" s="36">
        <v>8.5046179139072819</v>
      </c>
      <c r="D58" s="36">
        <v>2.631247560183207</v>
      </c>
      <c r="E58" s="27">
        <v>15</v>
      </c>
      <c r="F58" s="27">
        <f t="shared" si="0"/>
        <v>11.135865474090489</v>
      </c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</row>
    <row r="59" spans="1:19">
      <c r="A59" s="31"/>
      <c r="B59" s="31" t="s">
        <v>62</v>
      </c>
      <c r="C59" s="36">
        <v>7.9111517479896687</v>
      </c>
      <c r="D59" s="36">
        <v>0.94821015993754065</v>
      </c>
      <c r="E59" s="27">
        <v>15</v>
      </c>
      <c r="F59" s="27">
        <f t="shared" si="0"/>
        <v>8.8593619079272088</v>
      </c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</row>
    <row r="60" spans="1:19">
      <c r="A60" s="31"/>
      <c r="B60" s="31" t="s">
        <v>62</v>
      </c>
      <c r="C60" s="36">
        <v>7.8951807069515256</v>
      </c>
      <c r="D60" s="36">
        <v>0.15566095213095346</v>
      </c>
      <c r="E60" s="27">
        <v>15</v>
      </c>
      <c r="F60" s="27">
        <f t="shared" si="0"/>
        <v>8.0508416590824794</v>
      </c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</row>
    <row r="61" spans="1:19">
      <c r="A61" s="31"/>
      <c r="B61" s="31" t="s">
        <v>62</v>
      </c>
      <c r="C61" s="36">
        <v>4.815465732886568</v>
      </c>
      <c r="D61" s="36">
        <v>1.8463621934254963</v>
      </c>
      <c r="E61" s="27">
        <v>15</v>
      </c>
      <c r="F61" s="27">
        <f t="shared" si="0"/>
        <v>6.6618279263120641</v>
      </c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</row>
    <row r="62" spans="1:19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</row>
    <row r="63" spans="1:19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</row>
    <row r="64" spans="1:19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</row>
    <row r="65" spans="1:19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</row>
    <row r="66" spans="1:19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</row>
    <row r="67" spans="1:19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</row>
    <row r="68" spans="1:19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</row>
    <row r="69" spans="1:19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</row>
    <row r="70" spans="1:19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</row>
    <row r="71" spans="1:19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</row>
    <row r="72" spans="1:19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</row>
    <row r="73" spans="1:19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</row>
    <row r="74" spans="1:19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</row>
    <row r="75" spans="1:19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</row>
    <row r="76" spans="1:19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</row>
    <row r="77" spans="1:19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</row>
    <row r="78" spans="1:19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</row>
    <row r="79" spans="1:19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</row>
    <row r="80" spans="1:19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</row>
    <row r="81" spans="1:19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</row>
    <row r="82" spans="1:19"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</row>
    <row r="83" spans="1:19"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</row>
    <row r="84" spans="1:19"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</row>
    <row r="85" spans="1:19"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</row>
    <row r="86" spans="1:19"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</row>
    <row r="87" spans="1:19"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</row>
    <row r="88" spans="1:19"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</row>
    <row r="89" spans="1:19"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</row>
    <row r="90" spans="1:19"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Liu, Zhaoqing</dc:creator>
  <cp:keywords/>
  <dc:description/>
  <cp:lastModifiedBy/>
  <cp:revision/>
  <dcterms:created xsi:type="dcterms:W3CDTF">2015-06-05T18:17:20Z</dcterms:created>
  <dcterms:modified xsi:type="dcterms:W3CDTF">2025-10-30T01:02:49Z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c07ed86-5dc5-4593-ad03-a8684b843815_Enabled">
    <vt:lpwstr>true</vt:lpwstr>
  </property>
  <property fmtid="{D5CDD505-2E9C-101B-9397-08002B2CF9AE}" pid="3" name="MSIP_Label_0c07ed86-5dc5-4593-ad03-a8684b843815_SetDate">
    <vt:lpwstr>2025-09-09T19:03:48Z</vt:lpwstr>
  </property>
  <property fmtid="{D5CDD505-2E9C-101B-9397-08002B2CF9AE}" pid="4" name="MSIP_Label_0c07ed86-5dc5-4593-ad03-a8684b843815_Method">
    <vt:lpwstr>Standard</vt:lpwstr>
  </property>
  <property fmtid="{D5CDD505-2E9C-101B-9397-08002B2CF9AE}" pid="5" name="MSIP_Label_0c07ed86-5dc5-4593-ad03-a8684b843815_Name">
    <vt:lpwstr>0c07ed86-5dc5-4593-ad03-a8684b843815</vt:lpwstr>
  </property>
  <property fmtid="{D5CDD505-2E9C-101B-9397-08002B2CF9AE}" pid="6" name="MSIP_Label_0c07ed86-5dc5-4593-ad03-a8684b843815_SiteId">
    <vt:lpwstr>8085fa43-302e-45bd-b171-a6648c3b6be7</vt:lpwstr>
  </property>
  <property fmtid="{D5CDD505-2E9C-101B-9397-08002B2CF9AE}" pid="7" name="MSIP_Label_0c07ed86-5dc5-4593-ad03-a8684b843815_ActionId">
    <vt:lpwstr>2df7da3d-aef8-45e7-bff5-fc82f79b70f3</vt:lpwstr>
  </property>
  <property fmtid="{D5CDD505-2E9C-101B-9397-08002B2CF9AE}" pid="8" name="MSIP_Label_0c07ed86-5dc5-4593-ad03-a8684b843815_ContentBits">
    <vt:lpwstr>0</vt:lpwstr>
  </property>
  <property fmtid="{D5CDD505-2E9C-101B-9397-08002B2CF9AE}" pid="9" name="MSIP_Label_0c07ed86-5dc5-4593-ad03-a8684b843815_Tag">
    <vt:lpwstr>10, 3, 0, 1</vt:lpwstr>
  </property>
</Properties>
</file>